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"/>
    </mc:Choice>
  </mc:AlternateContent>
  <xr:revisionPtr revIDLastSave="0" documentId="8_{29612813-AAF1-4B5D-B472-4B8CE0DD7A58}" xr6:coauthVersionLast="28" xr6:coauthVersionMax="28" xr10:uidLastSave="{00000000-0000-0000-0000-000000000000}"/>
  <bookViews>
    <workbookView xWindow="0" yWindow="0" windowWidth="17970" windowHeight="5520" tabRatio="500" activeTab="1" xr2:uid="{00000000-000D-0000-FFFF-FFFF00000000}"/>
  </bookViews>
  <sheets>
    <sheet name="2017 Budget" sheetId="1" r:id="rId1"/>
    <sheet name="Sheet1" sheetId="2" r:id="rId2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2" l="1"/>
  <c r="C36" i="2"/>
  <c r="B36" i="2"/>
  <c r="B38" i="2"/>
  <c r="C11" i="2"/>
  <c r="C12" i="2"/>
  <c r="C38" i="2"/>
  <c r="D12" i="2"/>
  <c r="D38" i="2"/>
  <c r="B11" i="2"/>
  <c r="D11" i="2"/>
  <c r="B12" i="2"/>
  <c r="D21" i="1"/>
  <c r="D11" i="1"/>
  <c r="D22" i="1"/>
  <c r="G11" i="1"/>
  <c r="G22" i="1"/>
  <c r="G46" i="1"/>
  <c r="G62" i="1"/>
  <c r="G65" i="1"/>
  <c r="G67" i="1"/>
  <c r="F11" i="1"/>
  <c r="F21" i="1"/>
  <c r="F22" i="1"/>
  <c r="F46" i="1"/>
  <c r="F62" i="1"/>
  <c r="F65" i="1"/>
  <c r="F67" i="1"/>
  <c r="E11" i="1"/>
  <c r="E22" i="1"/>
  <c r="E46" i="1"/>
  <c r="E62" i="1"/>
  <c r="E65" i="1"/>
  <c r="E67" i="1"/>
  <c r="D62" i="1"/>
  <c r="D46" i="1"/>
  <c r="D65" i="1"/>
  <c r="D67" i="1"/>
  <c r="E63" i="1"/>
  <c r="D63" i="1"/>
  <c r="F63" i="1"/>
  <c r="G63" i="1"/>
  <c r="D47" i="1"/>
  <c r="G21" i="1"/>
  <c r="E21" i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E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E3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C7" authorId="0" shapeId="0" xr:uid="{B888997A-4F8D-4C1C-9DC4-F52301993464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Booster LLC</t>
        </r>
      </text>
    </comment>
    <comment ref="D7" authorId="0" shapeId="0" xr:uid="{70EBF94E-1AA1-4D4A-84BA-19AA2A54ADFE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CustomInk LLC</t>
        </r>
      </text>
    </comment>
    <comment ref="D23" authorId="0" shapeId="0" xr:uid="{76378BAA-8D88-4368-B74F-6A34A7CCAB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</t>
        </r>
      </text>
    </comment>
    <comment ref="A42" authorId="0" shapeId="0" xr:uid="{44B53B91-829A-49C0-B1C7-A9264FFC5F5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43" authorId="0" shapeId="0" xr:uid="{A4FC8158-C13D-4FFC-8FE1-D02D818EAA24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</commentList>
</comments>
</file>

<file path=xl/sharedStrings.xml><?xml version="1.0" encoding="utf-8"?>
<sst xmlns="http://schemas.openxmlformats.org/spreadsheetml/2006/main" count="135" uniqueCount="103">
  <si>
    <t>National Coalition for Literacy</t>
  </si>
  <si>
    <t>Notes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</si>
  <si>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</si>
  <si>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</si>
  <si>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</si>
  <si>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</si>
  <si>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</si>
  <si>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</si>
  <si>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</si>
  <si>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accounting</t>
  </si>
  <si>
    <t>communications/web site</t>
  </si>
  <si>
    <t>dues and subscriptions</t>
  </si>
  <si>
    <t>bank service charges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</si>
  <si>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</si>
  <si>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</si>
  <si>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</si>
  <si>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</si>
  <si>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</si>
  <si>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</si>
  <si>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</si>
  <si>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</si>
  <si>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</si>
  <si>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</si>
  <si>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</si>
  <si>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</si>
  <si>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</si>
  <si>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</si>
  <si>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</si>
  <si>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</si>
  <si>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</si>
  <si>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no attorney as of 2016</t>
  </si>
  <si>
    <t>mailbox</t>
  </si>
  <si>
    <t>DC registration</t>
  </si>
  <si>
    <t>administrative support</t>
  </si>
  <si>
    <t>graphic designer for logo, letterhead redesign</t>
  </si>
  <si>
    <t>CEF membership; DC biennial report (pd in 2016)</t>
  </si>
  <si>
    <t>catering for awards event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</si>
  <si>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</si>
  <si>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</si>
  <si>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</si>
  <si>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</si>
  <si>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</si>
  <si>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</si>
  <si>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</si>
  <si>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</si>
  <si>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2017 Budget</t>
  </si>
  <si>
    <t>General Operating</t>
  </si>
  <si>
    <t>Total General Operating</t>
  </si>
  <si>
    <t>Projects/Events</t>
  </si>
  <si>
    <t>Total Projects/Events</t>
  </si>
  <si>
    <t>credit card fees</t>
  </si>
  <si>
    <t>Total Expenses</t>
  </si>
  <si>
    <t>as of 11/20/17</t>
  </si>
  <si>
    <t>misc</t>
  </si>
  <si>
    <t>Washington Partners for awards event</t>
  </si>
  <si>
    <t>photographer for awards event</t>
  </si>
  <si>
    <t xml:space="preserve">balance of rewards on closed credit card </t>
  </si>
  <si>
    <t>travel</t>
  </si>
  <si>
    <t>Lyft from ALA to Cannon Building</t>
  </si>
  <si>
    <t>shipping award to ATLAS</t>
  </si>
  <si>
    <t>printing of Literacy Leadership Awards programs</t>
  </si>
  <si>
    <t>Income</t>
  </si>
  <si>
    <t>2018 budget</t>
  </si>
  <si>
    <t>Other sponsorships</t>
  </si>
  <si>
    <t>voting membership</t>
  </si>
  <si>
    <t>total unrestricted income each year = operating budget for subsequent year</t>
  </si>
  <si>
    <t>Expense</t>
  </si>
  <si>
    <t>Quickbooks updates - $28/month</t>
  </si>
  <si>
    <t>Balance: prior year unrestricted - current year GO</t>
  </si>
  <si>
    <t>proposed</t>
  </si>
  <si>
    <t>GoDaddy for domains, website hosting, related services</t>
  </si>
  <si>
    <t>for online donations</t>
  </si>
  <si>
    <t>no credit card</t>
  </si>
  <si>
    <t>consultant - graphic design</t>
  </si>
  <si>
    <t>2016 - name tags for meetings; 2017 - award for Sen Cochran</t>
  </si>
  <si>
    <t>2018: $500/month = 10 hours/month @ $50/hour</t>
  </si>
  <si>
    <t>Balance: current year restricted - current year events</t>
  </si>
  <si>
    <t>consultants - event planner</t>
  </si>
  <si>
    <t>consultants - photographer</t>
  </si>
  <si>
    <t>board president travel to conferences; misc local travel</t>
  </si>
  <si>
    <t>Total Income less Total Expenses</t>
  </si>
  <si>
    <t>2017 - for Awards Event</t>
  </si>
  <si>
    <r>
      <t xml:space="preserve">BUDGET 2018  </t>
    </r>
    <r>
      <rPr>
        <sz val="12"/>
        <color theme="1"/>
        <rFont val="Cambria"/>
        <family val="1"/>
        <scheme val="major"/>
      </rPr>
      <t>(Fiscal Year January 1 - December 31)</t>
    </r>
  </si>
  <si>
    <t>Income vs Expenses</t>
  </si>
  <si>
    <t>January</t>
  </si>
  <si>
    <t>February</t>
  </si>
  <si>
    <t>March</t>
  </si>
  <si>
    <t>full membership</t>
  </si>
  <si>
    <t>interest income (money mkt)</t>
  </si>
  <si>
    <t>sponsorships</t>
  </si>
  <si>
    <t>Monthly totals</t>
  </si>
  <si>
    <t>Cumulative income</t>
  </si>
  <si>
    <t>computer software (QB)</t>
  </si>
  <si>
    <t>consultants</t>
  </si>
  <si>
    <t>Cumulative expenses</t>
  </si>
  <si>
    <t>Net profit</t>
  </si>
  <si>
    <t>2018 Income</t>
  </si>
  <si>
    <t>2018 Expenses</t>
  </si>
  <si>
    <t>donations - unrestricted</t>
  </si>
  <si>
    <t>Transfers - Money Mkt to Checking</t>
  </si>
  <si>
    <t>Money Market Balance</t>
  </si>
  <si>
    <t>Checking Balance</t>
  </si>
  <si>
    <t>web site - GoDaddy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</si>
</sst>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4" fontId="6" fillId="0" borderId="0" xfId="0" applyNumberFormat="1" applyFont="1"/>
    <xf numFmtId="4" fontId="7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Font="1" applyAlignment="1"/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4" fontId="5" fillId="0" borderId="0" xfId="0" applyNumberFormat="1" applyFont="1"/>
    <xf numFmtId="4" fontId="6" fillId="0" borderId="0" xfId="0" applyNumberFormat="1" applyFont="1" applyAlignment="1"/>
    <xf numFmtId="4" fontId="6" fillId="2" borderId="0" xfId="0" applyNumberFormat="1" applyFont="1" applyFill="1"/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/>
    <xf numFmtId="14" fontId="7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 applyFill="1"/>
    <xf numFmtId="4" fontId="8" fillId="0" borderId="0" xfId="0" applyNumberFormat="1" applyFont="1" applyFill="1"/>
    <xf numFmtId="4" fontId="5" fillId="0" borderId="0" xfId="0" applyNumberFormat="1" applyFont="1" applyFill="1"/>
    <xf numFmtId="4" fontId="6" fillId="0" borderId="0" xfId="0" applyNumberFormat="1" applyFont="1" applyFill="1" applyAlignment="1"/>
    <xf numFmtId="0" fontId="5" fillId="0" borderId="0" xfId="0" applyFont="1" applyAlignment="1"/>
    <xf numFmtId="4" fontId="8" fillId="3" borderId="0" xfId="0" applyNumberFormat="1" applyFont="1" applyFill="1"/>
    <xf numFmtId="4" fontId="8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4" borderId="0" xfId="0" applyNumberFormat="1" applyFont="1" applyFill="1"/>
    <xf numFmtId="4" fontId="8" fillId="4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0" applyNumberFormat="1" applyFont="1" applyAlignment="1">
      <alignment horizontal="left"/>
    </xf>
    <xf numFmtId="43" fontId="6" fillId="0" borderId="0" xfId="0" applyNumberFormat="1" applyFont="1" applyAlignment="1"/>
    <xf numFmtId="43" fontId="5" fillId="0" borderId="0" xfId="0" applyNumberFormat="1" applyFont="1" applyAlignment="1">
      <alignment horizontal="left"/>
    </xf>
    <xf numFmtId="43" fontId="5" fillId="0" borderId="0" xfId="0" applyNumberFormat="1" applyFont="1" applyAlignment="1"/>
    <xf numFmtId="43" fontId="6" fillId="0" borderId="0" xfId="0" applyNumberFormat="1" applyFont="1"/>
    <xf numFmtId="43" fontId="0" fillId="0" borderId="0" xfId="0" applyNumberFormat="1"/>
    <xf numFmtId="0" fontId="5" fillId="0" borderId="0" xfId="0" applyFont="1" applyAlignment="1"/>
    <xf numFmtId="14" fontId="7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40" zoomScale="125" zoomScaleNormal="125" zoomScalePageLayoutView="125" workbookViewId="0">
      <selection activeCell="C31" sqref="C31"/>
    </sheetView>
  </sheetViews>
  <sheetFormatPr defaultColWidth="11" defaultRowHeight="15.75" x14ac:dyDescent="0.25"/>
  <cols>
    <col min="1" max="2" width="7.125" style="2" customWidth="1"/>
    <col min="3" max="3" width="38.375" style="2" customWidth="1"/>
    <col min="4" max="4" width="14.375" style="20" customWidth="1"/>
    <col min="5" max="7" width="14.375" style="2" customWidth="1"/>
    <col min="8" max="8" width="31.625" style="2" customWidth="1"/>
    <col min="9" max="9" width="11" style="2"/>
    <col min="10" max="10" width="15.625" style="2" customWidth="1"/>
    <col min="11" max="16384" width="11" style="2"/>
  </cols>
  <sheetData>
    <row r="1" spans="1:8" x14ac:dyDescent="0.25">
      <c r="A1" s="45" t="s">
        <v>0</v>
      </c>
      <c r="B1" s="45"/>
      <c r="C1" s="45"/>
      <c r="D1" s="27"/>
      <c r="E1" s="27"/>
      <c r="F1" s="1"/>
    </row>
    <row r="2" spans="1:8" x14ac:dyDescent="0.25">
      <c r="A2" s="45" t="s">
        <v>82</v>
      </c>
      <c r="B2" s="45"/>
      <c r="C2" s="45"/>
      <c r="D2" s="27"/>
      <c r="E2" s="3"/>
      <c r="F2" s="1"/>
    </row>
    <row r="3" spans="1:8" x14ac:dyDescent="0.25">
      <c r="A3" s="46"/>
      <c r="B3" s="46"/>
      <c r="C3" s="46"/>
      <c r="D3" s="18"/>
    </row>
    <row r="5" spans="1:8" x14ac:dyDescent="0.25">
      <c r="E5" s="4"/>
      <c r="F5" s="4"/>
    </row>
    <row r="6" spans="1:8" x14ac:dyDescent="0.25">
      <c r="A6" s="47" t="s">
        <v>61</v>
      </c>
      <c r="B6" s="47"/>
      <c r="C6" s="47"/>
      <c r="D6" s="19" t="s">
        <v>62</v>
      </c>
      <c r="E6" s="6" t="s">
        <v>37</v>
      </c>
      <c r="F6" s="6" t="s">
        <v>38</v>
      </c>
      <c r="G6" s="1" t="s">
        <v>23</v>
      </c>
      <c r="H6" s="19" t="s">
        <v>1</v>
      </c>
    </row>
    <row r="7" spans="1:8" x14ac:dyDescent="0.25">
      <c r="A7" s="1"/>
      <c r="B7" s="1"/>
      <c r="C7" s="1"/>
      <c r="D7" s="11" t="s">
        <v>69</v>
      </c>
      <c r="E7" s="6"/>
      <c r="F7" s="7" t="s">
        <v>52</v>
      </c>
      <c r="G7" s="1"/>
    </row>
    <row r="8" spans="1:8" x14ac:dyDescent="0.25">
      <c r="B8" s="49" t="s">
        <v>40</v>
      </c>
      <c r="C8" s="49"/>
      <c r="E8" s="4"/>
      <c r="F8" s="4"/>
      <c r="G8" s="4"/>
    </row>
    <row r="9" spans="1:8" x14ac:dyDescent="0.25">
      <c r="C9" s="2" t="s">
        <v>6</v>
      </c>
      <c r="D9" s="4">
        <v>3500</v>
      </c>
      <c r="E9" s="4">
        <v>0</v>
      </c>
      <c r="F9" s="4">
        <v>2000</v>
      </c>
      <c r="G9" s="4">
        <v>0</v>
      </c>
      <c r="H9" s="2" t="s">
        <v>81</v>
      </c>
    </row>
    <row r="10" spans="1:8" x14ac:dyDescent="0.25">
      <c r="B10" s="3"/>
      <c r="C10" s="3" t="s">
        <v>63</v>
      </c>
      <c r="D10" s="13">
        <v>3000</v>
      </c>
      <c r="E10" s="4">
        <v>5000</v>
      </c>
      <c r="F10" s="4">
        <v>0</v>
      </c>
      <c r="G10" s="4">
        <v>5000</v>
      </c>
      <c r="H10" s="2" t="s">
        <v>42</v>
      </c>
    </row>
    <row r="11" spans="1:8" x14ac:dyDescent="0.25">
      <c r="B11" s="3"/>
      <c r="C11" s="8" t="s">
        <v>39</v>
      </c>
      <c r="D11" s="31">
        <f>SUM(D9:D10)</f>
        <v>6500</v>
      </c>
      <c r="E11" s="5">
        <f>SUM(E9:E10)</f>
        <v>5000</v>
      </c>
      <c r="F11" s="5">
        <f t="shared" ref="F11:G11" si="0">SUM(F9:F10)</f>
        <v>2000</v>
      </c>
      <c r="G11" s="5">
        <f t="shared" si="0"/>
        <v>5000</v>
      </c>
    </row>
    <row r="12" spans="1:8" x14ac:dyDescent="0.25">
      <c r="B12" s="49" t="s">
        <v>41</v>
      </c>
      <c r="C12" s="49"/>
      <c r="D12" s="4"/>
      <c r="E12" s="4"/>
      <c r="F12" s="4"/>
      <c r="G12" s="4"/>
    </row>
    <row r="13" spans="1:8" x14ac:dyDescent="0.25">
      <c r="C13" s="2" t="s">
        <v>64</v>
      </c>
      <c r="D13" s="4">
        <v>10450</v>
      </c>
      <c r="E13" s="4">
        <v>10000</v>
      </c>
      <c r="F13" s="4">
        <v>10450</v>
      </c>
      <c r="G13" s="4">
        <v>8850</v>
      </c>
    </row>
    <row r="14" spans="1:8" x14ac:dyDescent="0.25">
      <c r="C14" s="2" t="s">
        <v>3</v>
      </c>
      <c r="D14" s="4">
        <v>2200</v>
      </c>
      <c r="E14" s="4">
        <v>2900</v>
      </c>
      <c r="F14" s="4">
        <v>2200</v>
      </c>
      <c r="G14" s="4">
        <v>3250</v>
      </c>
    </row>
    <row r="15" spans="1:8" x14ac:dyDescent="0.25">
      <c r="C15" s="2" t="s">
        <v>2</v>
      </c>
      <c r="D15" s="4">
        <v>450</v>
      </c>
      <c r="E15" s="4">
        <v>150</v>
      </c>
      <c r="F15" s="4">
        <v>450</v>
      </c>
      <c r="G15" s="4">
        <v>150</v>
      </c>
    </row>
    <row r="16" spans="1:8" x14ac:dyDescent="0.25">
      <c r="C16" s="2" t="s">
        <v>5</v>
      </c>
      <c r="D16" s="4">
        <v>100</v>
      </c>
      <c r="E16" s="4">
        <v>50</v>
      </c>
      <c r="F16" s="4">
        <v>1107.29</v>
      </c>
      <c r="G16" s="4">
        <v>50</v>
      </c>
    </row>
    <row r="17" spans="1:8" x14ac:dyDescent="0.25">
      <c r="C17" s="2" t="s">
        <v>4</v>
      </c>
      <c r="D17" s="4">
        <v>45</v>
      </c>
      <c r="E17" s="4">
        <v>15</v>
      </c>
      <c r="F17" s="23">
        <v>45.3</v>
      </c>
      <c r="G17" s="4">
        <v>14.88</v>
      </c>
    </row>
    <row r="18" spans="1:8" x14ac:dyDescent="0.25">
      <c r="C18" s="2" t="s">
        <v>7</v>
      </c>
      <c r="D18" s="4">
        <v>0</v>
      </c>
      <c r="E18" s="4">
        <v>0</v>
      </c>
      <c r="F18" s="4">
        <v>0</v>
      </c>
      <c r="G18" s="4">
        <v>0</v>
      </c>
    </row>
    <row r="19" spans="1:8" x14ac:dyDescent="0.25">
      <c r="C19" s="2" t="s">
        <v>8</v>
      </c>
      <c r="D19" s="4">
        <v>0</v>
      </c>
      <c r="E19" s="4">
        <v>0</v>
      </c>
      <c r="F19" s="4">
        <v>0</v>
      </c>
      <c r="G19" s="4">
        <v>0</v>
      </c>
    </row>
    <row r="20" spans="1:8" s="16" customFormat="1" x14ac:dyDescent="0.25">
      <c r="C20" s="16" t="s">
        <v>53</v>
      </c>
      <c r="D20" s="4">
        <v>0</v>
      </c>
      <c r="E20" s="4">
        <v>0</v>
      </c>
      <c r="F20" s="23">
        <v>8.64</v>
      </c>
      <c r="G20" s="4">
        <v>0</v>
      </c>
      <c r="H20" s="16" t="s">
        <v>56</v>
      </c>
    </row>
    <row r="21" spans="1:8" x14ac:dyDescent="0.25">
      <c r="A21" s="9" t="s">
        <v>44</v>
      </c>
      <c r="B21" s="9"/>
      <c r="C21" s="9"/>
      <c r="D21" s="10">
        <f>SUM(D13:D20)</f>
        <v>13245</v>
      </c>
      <c r="E21" s="10">
        <f>SUM(E13:E20)</f>
        <v>13115</v>
      </c>
      <c r="F21" s="28">
        <f>SUM(F13:F20)</f>
        <v>14261.23</v>
      </c>
      <c r="G21" s="10">
        <f>SUM(G13:G20)</f>
        <v>12314.88</v>
      </c>
      <c r="H21" s="11" t="s">
        <v>65</v>
      </c>
    </row>
    <row r="22" spans="1:8" x14ac:dyDescent="0.25">
      <c r="A22" s="47" t="s">
        <v>43</v>
      </c>
      <c r="B22" s="47"/>
      <c r="C22" s="47"/>
      <c r="D22" s="12">
        <f>D11+D21</f>
        <v>19745</v>
      </c>
      <c r="E22" s="12">
        <f>SUM(E11+(SUM(E13:E19)))</f>
        <v>18115</v>
      </c>
      <c r="F22" s="25">
        <f>SUM(F11,F21)</f>
        <v>16261.23</v>
      </c>
      <c r="G22" s="12">
        <f t="shared" ref="G22" si="1">SUM(G11+(SUM(G13:G19)))</f>
        <v>17314.879999999997</v>
      </c>
    </row>
    <row r="23" spans="1:8" x14ac:dyDescent="0.25">
      <c r="A23" s="1"/>
      <c r="B23" s="1"/>
      <c r="C23" s="1"/>
      <c r="D23" s="19"/>
      <c r="E23" s="12"/>
      <c r="F23" s="12"/>
      <c r="G23" s="12"/>
    </row>
    <row r="24" spans="1:8" x14ac:dyDescent="0.25">
      <c r="A24" s="47" t="s">
        <v>66</v>
      </c>
      <c r="B24" s="47"/>
      <c r="C24" s="47"/>
      <c r="D24" s="19"/>
      <c r="E24" s="6"/>
      <c r="F24" s="6"/>
      <c r="G24" s="1"/>
    </row>
    <row r="25" spans="1:8" x14ac:dyDescent="0.25">
      <c r="A25" s="1"/>
      <c r="B25" s="1"/>
      <c r="C25" s="1"/>
      <c r="D25" s="11"/>
      <c r="E25" s="6"/>
      <c r="F25" s="7"/>
      <c r="G25" s="1"/>
    </row>
    <row r="26" spans="1:8" x14ac:dyDescent="0.25">
      <c r="B26" s="49" t="s">
        <v>46</v>
      </c>
      <c r="C26" s="49"/>
      <c r="E26" s="12"/>
      <c r="F26" s="12"/>
      <c r="G26" s="12"/>
    </row>
    <row r="27" spans="1:8" x14ac:dyDescent="0.25">
      <c r="C27" s="2" t="s">
        <v>33</v>
      </c>
      <c r="D27" s="4">
        <v>6000</v>
      </c>
      <c r="E27" s="4">
        <v>3000</v>
      </c>
      <c r="F27" s="23">
        <v>4117.5</v>
      </c>
      <c r="G27" s="4">
        <v>1000</v>
      </c>
      <c r="H27" s="2" t="s">
        <v>75</v>
      </c>
    </row>
    <row r="28" spans="1:8" x14ac:dyDescent="0.25">
      <c r="C28" s="2" t="s">
        <v>9</v>
      </c>
      <c r="D28" s="4">
        <v>1180</v>
      </c>
      <c r="E28" s="4">
        <v>1180</v>
      </c>
      <c r="F28" s="23">
        <v>1170</v>
      </c>
      <c r="G28" s="4">
        <v>1180</v>
      </c>
    </row>
    <row r="29" spans="1:8" x14ac:dyDescent="0.25">
      <c r="C29" s="2" t="s">
        <v>12</v>
      </c>
      <c r="D29" s="4">
        <v>10</v>
      </c>
      <c r="E29" s="13">
        <v>18</v>
      </c>
      <c r="F29" s="26">
        <v>2</v>
      </c>
      <c r="G29" s="4">
        <v>17.420000000000002</v>
      </c>
      <c r="H29" s="2" t="s">
        <v>15</v>
      </c>
    </row>
    <row r="30" spans="1:8" x14ac:dyDescent="0.25">
      <c r="C30" s="2" t="s">
        <v>10</v>
      </c>
      <c r="D30" s="4">
        <v>400</v>
      </c>
      <c r="E30" s="13">
        <v>500</v>
      </c>
      <c r="F30" s="26">
        <v>518.04999999999995</v>
      </c>
      <c r="G30" s="4">
        <v>367.48</v>
      </c>
      <c r="H30" s="2" t="s">
        <v>70</v>
      </c>
    </row>
    <row r="31" spans="1:8" x14ac:dyDescent="0.25">
      <c r="C31" s="2" t="s">
        <v>24</v>
      </c>
      <c r="D31" s="4">
        <v>4</v>
      </c>
      <c r="E31" s="13">
        <v>4</v>
      </c>
      <c r="F31" s="26">
        <v>0</v>
      </c>
      <c r="G31" s="4">
        <v>3.95</v>
      </c>
      <c r="H31" s="2" t="s">
        <v>71</v>
      </c>
    </row>
    <row r="32" spans="1:8" x14ac:dyDescent="0.25">
      <c r="C32" s="2" t="s">
        <v>50</v>
      </c>
      <c r="D32" s="4">
        <v>0</v>
      </c>
      <c r="E32" s="13">
        <v>0</v>
      </c>
      <c r="F32" s="26">
        <v>75.59</v>
      </c>
      <c r="G32" s="4"/>
      <c r="H32" s="2" t="s">
        <v>72</v>
      </c>
    </row>
    <row r="33" spans="2:8" x14ac:dyDescent="0.25">
      <c r="C33" s="2" t="s">
        <v>21</v>
      </c>
      <c r="D33" s="4">
        <v>0</v>
      </c>
      <c r="E33" s="4">
        <v>0</v>
      </c>
      <c r="F33" s="23">
        <v>0</v>
      </c>
      <c r="G33" s="4">
        <v>0</v>
      </c>
    </row>
    <row r="34" spans="2:8" x14ac:dyDescent="0.25">
      <c r="C34" s="2" t="s">
        <v>22</v>
      </c>
      <c r="D34" s="4">
        <v>336</v>
      </c>
      <c r="E34" s="4">
        <v>280</v>
      </c>
      <c r="F34" s="23">
        <v>297.39999999999998</v>
      </c>
      <c r="G34" s="4">
        <v>317.2</v>
      </c>
      <c r="H34" s="2" t="s">
        <v>67</v>
      </c>
    </row>
    <row r="35" spans="2:8" x14ac:dyDescent="0.25">
      <c r="C35" s="2" t="s">
        <v>73</v>
      </c>
      <c r="D35" s="4">
        <v>1000</v>
      </c>
      <c r="E35" s="4">
        <v>1000</v>
      </c>
      <c r="F35" s="26"/>
      <c r="G35" s="4">
        <v>0</v>
      </c>
      <c r="H35" s="2" t="s">
        <v>34</v>
      </c>
    </row>
    <row r="36" spans="2:8" x14ac:dyDescent="0.25">
      <c r="C36" s="2" t="s">
        <v>11</v>
      </c>
      <c r="D36" s="4">
        <v>1080</v>
      </c>
      <c r="E36" s="14">
        <v>1000</v>
      </c>
      <c r="F36" s="26">
        <v>1000</v>
      </c>
      <c r="G36" s="4">
        <v>1080</v>
      </c>
      <c r="H36" s="2" t="s">
        <v>35</v>
      </c>
    </row>
    <row r="37" spans="2:8" x14ac:dyDescent="0.25">
      <c r="C37" s="2" t="s">
        <v>13</v>
      </c>
      <c r="D37" s="4">
        <v>1023</v>
      </c>
      <c r="E37" s="4">
        <v>1076</v>
      </c>
      <c r="F37" s="26">
        <v>1023</v>
      </c>
      <c r="G37" s="4">
        <v>1076</v>
      </c>
      <c r="H37" s="2" t="s">
        <v>16</v>
      </c>
    </row>
    <row r="38" spans="2:8" x14ac:dyDescent="0.25">
      <c r="C38" s="2" t="s">
        <v>17</v>
      </c>
      <c r="D38" s="4">
        <v>0</v>
      </c>
      <c r="E38" s="4">
        <v>0</v>
      </c>
      <c r="F38" s="23">
        <v>0</v>
      </c>
      <c r="G38" s="4">
        <v>0</v>
      </c>
      <c r="H38" s="2" t="s">
        <v>30</v>
      </c>
    </row>
    <row r="39" spans="2:8" x14ac:dyDescent="0.25">
      <c r="C39" s="2" t="s">
        <v>26</v>
      </c>
      <c r="D39" s="4">
        <v>104</v>
      </c>
      <c r="E39" s="4">
        <v>104</v>
      </c>
      <c r="F39" s="23"/>
      <c r="G39" s="4">
        <v>104</v>
      </c>
      <c r="H39" s="2" t="s">
        <v>32</v>
      </c>
    </row>
    <row r="40" spans="2:8" x14ac:dyDescent="0.25">
      <c r="C40" s="2" t="s">
        <v>31</v>
      </c>
      <c r="D40" s="4">
        <v>134</v>
      </c>
      <c r="E40" s="4">
        <v>134</v>
      </c>
      <c r="F40" s="23">
        <v>134</v>
      </c>
      <c r="G40" s="4">
        <v>128</v>
      </c>
    </row>
    <row r="41" spans="2:8" x14ac:dyDescent="0.25">
      <c r="C41" s="2" t="s">
        <v>14</v>
      </c>
      <c r="D41" s="4">
        <v>1750</v>
      </c>
      <c r="E41" s="4">
        <v>1750</v>
      </c>
      <c r="F41" s="23">
        <v>1525.84</v>
      </c>
      <c r="G41" s="4">
        <v>1673.22</v>
      </c>
      <c r="H41" s="2" t="s">
        <v>25</v>
      </c>
    </row>
    <row r="42" spans="2:8" x14ac:dyDescent="0.25">
      <c r="C42" s="2" t="s">
        <v>18</v>
      </c>
      <c r="D42" s="4">
        <v>100</v>
      </c>
      <c r="E42" s="4">
        <v>60</v>
      </c>
      <c r="F42" s="23">
        <v>120.5</v>
      </c>
      <c r="G42" s="4">
        <v>54.28</v>
      </c>
      <c r="H42" s="2" t="s">
        <v>74</v>
      </c>
    </row>
    <row r="43" spans="2:8" x14ac:dyDescent="0.25">
      <c r="C43" s="2" t="s">
        <v>19</v>
      </c>
      <c r="D43" s="4">
        <v>0</v>
      </c>
      <c r="E43" s="4">
        <v>60</v>
      </c>
      <c r="F43" s="23">
        <v>0</v>
      </c>
      <c r="G43" s="4">
        <v>56.8</v>
      </c>
    </row>
    <row r="44" spans="2:8" s="20" customFormat="1" x14ac:dyDescent="0.25">
      <c r="C44" s="20" t="s">
        <v>57</v>
      </c>
      <c r="D44" s="4">
        <v>1000</v>
      </c>
      <c r="E44" s="4">
        <v>0</v>
      </c>
      <c r="F44" s="23">
        <v>0</v>
      </c>
      <c r="G44" s="4">
        <v>0</v>
      </c>
      <c r="H44" s="20" t="s">
        <v>79</v>
      </c>
    </row>
    <row r="46" spans="2:8" x14ac:dyDescent="0.25">
      <c r="B46" s="50" t="s">
        <v>47</v>
      </c>
      <c r="C46" s="50"/>
      <c r="D46" s="28">
        <f>SUM(D27:D44)</f>
        <v>14121</v>
      </c>
      <c r="E46" s="10">
        <f>SUM(E27:E44)</f>
        <v>10166</v>
      </c>
      <c r="F46" s="24">
        <f>SUM(F27:F44)</f>
        <v>9983.880000000001</v>
      </c>
      <c r="G46" s="10">
        <f>SUM(G27:G44)</f>
        <v>7058.3499999999995</v>
      </c>
    </row>
    <row r="47" spans="2:8" x14ac:dyDescent="0.25">
      <c r="B47" s="51" t="s">
        <v>68</v>
      </c>
      <c r="C47" s="51"/>
      <c r="D47" s="30">
        <f>F21-D46</f>
        <v>140.22999999999956</v>
      </c>
      <c r="E47" s="5">
        <f>G21-E46</f>
        <v>2148.8799999999992</v>
      </c>
      <c r="F47" s="10"/>
      <c r="G47" s="10"/>
    </row>
    <row r="48" spans="2:8" x14ac:dyDescent="0.25">
      <c r="B48" s="15"/>
      <c r="C48" s="15"/>
      <c r="D48" s="29"/>
      <c r="E48" s="10"/>
      <c r="F48" s="10"/>
      <c r="G48" s="10"/>
    </row>
    <row r="49" spans="2:8" x14ac:dyDescent="0.25">
      <c r="D49" s="4"/>
    </row>
    <row r="50" spans="2:8" x14ac:dyDescent="0.25">
      <c r="B50" s="49" t="s">
        <v>48</v>
      </c>
      <c r="C50" s="49"/>
      <c r="D50" s="19" t="s">
        <v>62</v>
      </c>
      <c r="E50" s="6" t="s">
        <v>45</v>
      </c>
      <c r="F50" s="6" t="s">
        <v>38</v>
      </c>
      <c r="G50" s="1" t="s">
        <v>28</v>
      </c>
    </row>
    <row r="51" spans="2:8" s="20" customFormat="1" x14ac:dyDescent="0.25">
      <c r="D51" s="11" t="s">
        <v>69</v>
      </c>
      <c r="E51" s="6"/>
      <c r="F51" s="6"/>
      <c r="G51" s="19"/>
    </row>
    <row r="52" spans="2:8" x14ac:dyDescent="0.25">
      <c r="C52" s="2" t="s">
        <v>20</v>
      </c>
      <c r="D52" s="4">
        <v>500</v>
      </c>
      <c r="E52" s="4">
        <v>0</v>
      </c>
      <c r="F52" s="4">
        <v>0</v>
      </c>
      <c r="G52" s="4">
        <v>0</v>
      </c>
    </row>
    <row r="53" spans="2:8" x14ac:dyDescent="0.25">
      <c r="C53" s="2" t="s">
        <v>77</v>
      </c>
      <c r="D53" s="4">
        <v>1500</v>
      </c>
      <c r="E53" s="4">
        <v>2000</v>
      </c>
      <c r="F53" s="23">
        <v>3027.68</v>
      </c>
      <c r="G53" s="4">
        <v>3000</v>
      </c>
      <c r="H53" s="2" t="s">
        <v>54</v>
      </c>
    </row>
    <row r="54" spans="2:8" s="20" customFormat="1" x14ac:dyDescent="0.25">
      <c r="C54" s="20" t="s">
        <v>78</v>
      </c>
      <c r="D54" s="4">
        <v>120</v>
      </c>
      <c r="E54" s="4">
        <v>0</v>
      </c>
      <c r="F54" s="23">
        <v>120</v>
      </c>
      <c r="G54" s="4">
        <v>0</v>
      </c>
      <c r="H54" s="2" t="s">
        <v>55</v>
      </c>
    </row>
    <row r="55" spans="2:8" x14ac:dyDescent="0.25">
      <c r="C55" s="2" t="s">
        <v>13</v>
      </c>
      <c r="D55" s="4">
        <v>0</v>
      </c>
      <c r="E55" s="4">
        <v>0</v>
      </c>
      <c r="F55" s="23">
        <v>0</v>
      </c>
      <c r="G55" s="4">
        <v>0</v>
      </c>
    </row>
    <row r="56" spans="2:8" x14ac:dyDescent="0.25">
      <c r="C56" s="2" t="s">
        <v>14</v>
      </c>
      <c r="D56" s="4">
        <v>2600</v>
      </c>
      <c r="E56" s="4">
        <v>3750</v>
      </c>
      <c r="F56" s="23">
        <v>2579.2399999999998</v>
      </c>
      <c r="G56" s="4">
        <v>3751.04</v>
      </c>
      <c r="H56" s="2" t="s">
        <v>36</v>
      </c>
    </row>
    <row r="57" spans="2:8" x14ac:dyDescent="0.25">
      <c r="C57" s="2" t="s">
        <v>18</v>
      </c>
      <c r="D57" s="4">
        <v>700</v>
      </c>
      <c r="E57" s="4">
        <v>725</v>
      </c>
      <c r="F57" s="23">
        <v>602.5</v>
      </c>
      <c r="G57" s="4">
        <v>723</v>
      </c>
      <c r="H57" s="2" t="s">
        <v>29</v>
      </c>
    </row>
    <row r="58" spans="2:8" x14ac:dyDescent="0.25">
      <c r="C58" s="2" t="s">
        <v>27</v>
      </c>
      <c r="D58" s="4">
        <v>150</v>
      </c>
      <c r="E58" s="4">
        <v>20</v>
      </c>
      <c r="F58" s="23">
        <v>142.76</v>
      </c>
      <c r="G58" s="4">
        <v>13.22</v>
      </c>
      <c r="H58" s="2" t="s">
        <v>60</v>
      </c>
    </row>
    <row r="59" spans="2:8" x14ac:dyDescent="0.25">
      <c r="C59" s="2" t="s">
        <v>19</v>
      </c>
      <c r="D59" s="4">
        <v>15</v>
      </c>
      <c r="E59" s="4">
        <v>0</v>
      </c>
      <c r="F59" s="23">
        <v>13.6</v>
      </c>
      <c r="G59" s="4">
        <v>0</v>
      </c>
      <c r="H59" s="2" t="s">
        <v>59</v>
      </c>
    </row>
    <row r="60" spans="2:8" s="17" customFormat="1" x14ac:dyDescent="0.25">
      <c r="C60" s="17" t="s">
        <v>57</v>
      </c>
      <c r="D60" s="4">
        <v>0</v>
      </c>
      <c r="E60" s="4">
        <v>0</v>
      </c>
      <c r="F60" s="23">
        <v>11.65</v>
      </c>
      <c r="G60" s="4">
        <v>0</v>
      </c>
      <c r="H60" s="17" t="s">
        <v>58</v>
      </c>
    </row>
    <row r="61" spans="2:8" x14ac:dyDescent="0.25">
      <c r="D61" s="4"/>
      <c r="E61" s="4"/>
      <c r="F61" s="23"/>
      <c r="G61" s="4"/>
    </row>
    <row r="62" spans="2:8" x14ac:dyDescent="0.25">
      <c r="B62" s="50" t="s">
        <v>49</v>
      </c>
      <c r="C62" s="50"/>
      <c r="D62" s="32">
        <f>SUM(D52:D61)</f>
        <v>5585</v>
      </c>
      <c r="E62" s="10">
        <f>SUM(E52:E61)</f>
        <v>6495</v>
      </c>
      <c r="F62" s="24">
        <f>SUM(F52:F61)</f>
        <v>6497.43</v>
      </c>
      <c r="G62" s="10">
        <f>SUM(G52:G61)</f>
        <v>7487.26</v>
      </c>
    </row>
    <row r="63" spans="2:8" s="20" customFormat="1" x14ac:dyDescent="0.25">
      <c r="B63" s="22" t="s">
        <v>76</v>
      </c>
      <c r="C63" s="21"/>
      <c r="D63" s="5">
        <f>D11-D62</f>
        <v>915</v>
      </c>
      <c r="E63" s="5">
        <f>E11-E62</f>
        <v>-1495</v>
      </c>
      <c r="F63" s="5">
        <f>F11-F62</f>
        <v>-4497.43</v>
      </c>
      <c r="G63" s="5">
        <f>G11-G62</f>
        <v>-2487.2600000000002</v>
      </c>
    </row>
    <row r="64" spans="2:8" x14ac:dyDescent="0.25">
      <c r="D64" s="4"/>
      <c r="E64" s="4"/>
      <c r="F64" s="23"/>
    </row>
    <row r="65" spans="1:7" x14ac:dyDescent="0.25">
      <c r="A65" s="48" t="s">
        <v>51</v>
      </c>
      <c r="B65" s="48"/>
      <c r="C65" s="48"/>
      <c r="D65" s="12">
        <f>D46+D62</f>
        <v>19706</v>
      </c>
      <c r="E65" s="12">
        <f>E46+E62</f>
        <v>16661</v>
      </c>
      <c r="F65" s="25">
        <f>F46+F62</f>
        <v>16481.310000000001</v>
      </c>
      <c r="G65" s="12">
        <f>G46+G62</f>
        <v>14545.61</v>
      </c>
    </row>
    <row r="66" spans="1:7" x14ac:dyDescent="0.25">
      <c r="A66" s="1"/>
      <c r="D66" s="4"/>
    </row>
    <row r="67" spans="1:7" x14ac:dyDescent="0.25">
      <c r="A67" s="19" t="s">
        <v>80</v>
      </c>
      <c r="D67" s="4">
        <f>D22-D65</f>
        <v>39</v>
      </c>
      <c r="E67" s="4">
        <f t="shared" ref="E67:G67" si="2">E22-E65</f>
        <v>1454</v>
      </c>
      <c r="F67" s="4">
        <f t="shared" si="2"/>
        <v>-220.08000000000175</v>
      </c>
      <c r="G67" s="4">
        <f t="shared" si="2"/>
        <v>2769.2699999999968</v>
      </c>
    </row>
    <row r="68" spans="1:7" x14ac:dyDescent="0.25">
      <c r="E68" s="4"/>
      <c r="F68" s="4"/>
    </row>
    <row r="69" spans="1:7" x14ac:dyDescent="0.25">
      <c r="E69" s="4"/>
      <c r="F69" s="4"/>
    </row>
    <row r="70" spans="1:7" x14ac:dyDescent="0.25">
      <c r="E70" s="4"/>
      <c r="F70" s="4"/>
    </row>
    <row r="71" spans="1:7" x14ac:dyDescent="0.25">
      <c r="E71" s="4"/>
      <c r="F71" s="4"/>
    </row>
    <row r="72" spans="1:7" x14ac:dyDescent="0.25">
      <c r="E72" s="4"/>
      <c r="F72" s="4"/>
    </row>
    <row r="73" spans="1:7" x14ac:dyDescent="0.25">
      <c r="E73" s="4"/>
      <c r="F73" s="4"/>
    </row>
    <row r="74" spans="1:7" x14ac:dyDescent="0.25">
      <c r="E74" s="4"/>
      <c r="F74" s="4"/>
    </row>
    <row r="75" spans="1:7" x14ac:dyDescent="0.25">
      <c r="E75" s="4"/>
      <c r="F75" s="4"/>
    </row>
    <row r="76" spans="1:7" x14ac:dyDescent="0.25">
      <c r="E76" s="4"/>
      <c r="F76" s="4"/>
    </row>
    <row r="77" spans="1:7" x14ac:dyDescent="0.25">
      <c r="E77" s="4"/>
      <c r="F77" s="4"/>
    </row>
    <row r="78" spans="1:7" x14ac:dyDescent="0.25">
      <c r="E78" s="4"/>
      <c r="F78" s="4"/>
    </row>
    <row r="79" spans="1:7" x14ac:dyDescent="0.25">
      <c r="E79" s="4"/>
      <c r="F79" s="4"/>
    </row>
    <row r="80" spans="1:7" x14ac:dyDescent="0.25">
      <c r="E80" s="4"/>
      <c r="F80" s="4"/>
    </row>
    <row r="81" spans="5:6" x14ac:dyDescent="0.25">
      <c r="E81" s="4"/>
      <c r="F81" s="4"/>
    </row>
    <row r="82" spans="5:6" x14ac:dyDescent="0.25">
      <c r="E82" s="4"/>
      <c r="F82" s="4"/>
    </row>
  </sheetData>
  <mergeCells count="14">
    <mergeCell ref="A1:C1"/>
    <mergeCell ref="A2:C2"/>
    <mergeCell ref="A3:C3"/>
    <mergeCell ref="A24:C24"/>
    <mergeCell ref="A65:C65"/>
    <mergeCell ref="B26:C26"/>
    <mergeCell ref="B50:C50"/>
    <mergeCell ref="A6:C6"/>
    <mergeCell ref="B12:C12"/>
    <mergeCell ref="B8:C8"/>
    <mergeCell ref="A22:C22"/>
    <mergeCell ref="B46:C46"/>
    <mergeCell ref="B47:C47"/>
    <mergeCell ref="B62:C62"/>
  </mergeCells>
  <pageMargins left="0.25" right="0.25" top="0.75" bottom="0.75" header="0.3" footer="0.3"/>
  <pageSetup orientation="landscape" horizontalDpi="4294967292" verticalDpi="4294967292"/>
  <ignoredErrors>
    <ignoredError sqref="D62:G62 D63 F46:G46" emptyCellReferenc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BC3-5C39-402E-AA67-3A7D3CE4BF71}">
  <dimension ref="A1:M44"/>
  <sheetViews>
    <sheetView tabSelected="1" workbookViewId="0">
      <selection activeCell="C7" sqref="C7"/>
    </sheetView>
  </sheetViews>
  <sheetFormatPr defaultRowHeight="15.75" x14ac:dyDescent="0.25"/>
  <cols>
    <col min="1" max="1" width="32.5" customWidth="1"/>
    <col min="2" max="2" width="10.625" bestFit="1" customWidth="1"/>
    <col min="3" max="4" width="11.75" bestFit="1" customWidth="1"/>
  </cols>
  <sheetData>
    <row r="1" spans="1:13" x14ac:dyDescent="0.25">
      <c r="A1" s="34" t="s">
        <v>83</v>
      </c>
      <c r="B1" s="38"/>
      <c r="C1" s="3"/>
      <c r="D1" s="38"/>
      <c r="E1" s="35"/>
      <c r="F1" s="35"/>
      <c r="G1" s="35"/>
      <c r="H1" s="35"/>
      <c r="I1" s="35"/>
      <c r="J1" s="35"/>
      <c r="K1" s="35"/>
      <c r="L1" s="35"/>
      <c r="M1" s="35"/>
    </row>
    <row r="2" spans="1:13" x14ac:dyDescent="0.25">
      <c r="A2" s="36"/>
      <c r="B2" s="38"/>
      <c r="C2" s="3"/>
      <c r="D2" s="38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4" t="s">
        <v>96</v>
      </c>
      <c r="B3" s="37" t="s">
        <v>84</v>
      </c>
      <c r="C3" s="37" t="s">
        <v>85</v>
      </c>
      <c r="D3" s="37" t="s">
        <v>86</v>
      </c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38" t="s">
        <v>87</v>
      </c>
      <c r="B4" s="39">
        <v>3000</v>
      </c>
      <c r="C4" s="40">
        <v>1250</v>
      </c>
      <c r="D4" s="39">
        <v>1000</v>
      </c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5">
      <c r="A5" s="38" t="s">
        <v>3</v>
      </c>
      <c r="B5" s="39">
        <v>800</v>
      </c>
      <c r="C5" s="40">
        <v>1700</v>
      </c>
      <c r="D5" s="39">
        <v>950</v>
      </c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38" t="s">
        <v>2</v>
      </c>
      <c r="B6" s="39">
        <v>275</v>
      </c>
      <c r="C6" s="40"/>
      <c r="D6" s="39"/>
      <c r="E6" s="35"/>
      <c r="F6" s="35"/>
      <c r="G6" s="35"/>
      <c r="H6" s="35"/>
      <c r="I6" s="35"/>
      <c r="J6" s="35"/>
      <c r="K6" s="35"/>
      <c r="L6" s="35"/>
      <c r="M6" s="35"/>
    </row>
    <row r="7" spans="1:13" x14ac:dyDescent="0.25">
      <c r="A7" s="38" t="s">
        <v>98</v>
      </c>
      <c r="B7" s="39"/>
      <c r="C7" s="40">
        <v>1519.93</v>
      </c>
      <c r="D7" s="39">
        <v>2338.71</v>
      </c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38" t="s">
        <v>88</v>
      </c>
      <c r="B8" s="39">
        <v>3.8</v>
      </c>
      <c r="C8" s="3">
        <v>3.53</v>
      </c>
      <c r="D8" s="39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A9" s="38" t="s">
        <v>89</v>
      </c>
      <c r="B9" s="39"/>
      <c r="C9" s="3"/>
      <c r="D9" s="39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38" t="s">
        <v>53</v>
      </c>
      <c r="B10" s="39"/>
      <c r="C10" s="3"/>
      <c r="D10" s="39"/>
      <c r="E10" s="35"/>
      <c r="F10" s="35"/>
      <c r="G10" s="35"/>
      <c r="H10" s="35"/>
      <c r="I10" s="35"/>
      <c r="J10" s="35"/>
      <c r="K10" s="35"/>
      <c r="L10" s="35"/>
      <c r="M10" s="35"/>
    </row>
    <row r="11" spans="1:13" x14ac:dyDescent="0.25">
      <c r="A11" s="38" t="s">
        <v>90</v>
      </c>
      <c r="B11" s="39">
        <f t="shared" ref="B11:D11" si="0">SUM(B4:B10)</f>
        <v>4078.8</v>
      </c>
      <c r="C11" s="40">
        <f t="shared" si="0"/>
        <v>4473.46</v>
      </c>
      <c r="D11" s="39">
        <f t="shared" si="0"/>
        <v>4288.71</v>
      </c>
      <c r="E11" s="35"/>
      <c r="F11" s="35"/>
      <c r="G11" s="35"/>
      <c r="H11" s="35"/>
      <c r="I11" s="35"/>
      <c r="J11" s="35"/>
      <c r="K11" s="35"/>
      <c r="L11" s="35"/>
      <c r="M11" s="35"/>
    </row>
    <row r="12" spans="1:13" x14ac:dyDescent="0.25">
      <c r="A12" s="34" t="s">
        <v>91</v>
      </c>
      <c r="B12" s="41">
        <f>SUM(B11)</f>
        <v>4078.8</v>
      </c>
      <c r="C12" s="42">
        <f>SUM(B11,C11)</f>
        <v>8552.26</v>
      </c>
      <c r="D12" s="41">
        <f>SUM(B11,C11,D11)</f>
        <v>12840.970000000001</v>
      </c>
      <c r="E12" s="35"/>
      <c r="F12" s="35"/>
      <c r="G12" s="35"/>
      <c r="H12" s="35"/>
      <c r="I12" s="35"/>
      <c r="J12" s="35"/>
      <c r="K12" s="35"/>
      <c r="L12" s="35"/>
      <c r="M12" s="35"/>
    </row>
    <row r="13" spans="1:13" x14ac:dyDescent="0.25">
      <c r="A13" s="38"/>
      <c r="B13" s="38"/>
      <c r="C13" s="3"/>
      <c r="D13" s="38"/>
      <c r="E13" s="35"/>
      <c r="F13" s="35"/>
      <c r="G13" s="35"/>
      <c r="H13" s="35"/>
      <c r="I13" s="35"/>
      <c r="J13" s="35"/>
      <c r="K13" s="35"/>
      <c r="L13" s="35"/>
      <c r="M13" s="35"/>
    </row>
    <row r="14" spans="1:13" x14ac:dyDescent="0.25">
      <c r="A14" s="34" t="s">
        <v>97</v>
      </c>
      <c r="B14" s="37" t="s">
        <v>84</v>
      </c>
      <c r="C14" s="37" t="s">
        <v>85</v>
      </c>
      <c r="D14" s="37" t="s">
        <v>86</v>
      </c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5">
      <c r="A15" s="38" t="s">
        <v>33</v>
      </c>
      <c r="B15" s="3">
        <v>1292.23</v>
      </c>
      <c r="C15" s="35"/>
      <c r="D15" s="43">
        <v>525</v>
      </c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5">
      <c r="A16" s="38" t="s">
        <v>9</v>
      </c>
      <c r="B16" s="39">
        <v>407.4</v>
      </c>
      <c r="C16" s="3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x14ac:dyDescent="0.25">
      <c r="A17" s="38" t="s">
        <v>12</v>
      </c>
      <c r="B17" s="38"/>
      <c r="C17" s="3"/>
      <c r="D17" s="39"/>
      <c r="E17" s="35"/>
      <c r="F17" s="35"/>
      <c r="G17" s="35"/>
      <c r="H17" s="35"/>
      <c r="I17" s="35"/>
      <c r="J17" s="35"/>
      <c r="K17" s="35"/>
      <c r="L17" s="35"/>
      <c r="M17" s="35"/>
    </row>
    <row r="18" spans="1:13" x14ac:dyDescent="0.25">
      <c r="A18" s="38" t="s">
        <v>102</v>
      </c>
      <c r="B18" s="38"/>
      <c r="C18" s="3">
        <v>328.11</v>
      </c>
      <c r="D18" s="39">
        <v>5.28</v>
      </c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38" t="s">
        <v>24</v>
      </c>
      <c r="B19" s="39"/>
      <c r="C19" s="40"/>
      <c r="D19" s="39"/>
      <c r="E19" s="43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38" t="s">
        <v>21</v>
      </c>
      <c r="B20" s="39"/>
      <c r="C20" s="40"/>
      <c r="D20" s="39"/>
      <c r="E20" s="43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8" t="s">
        <v>92</v>
      </c>
      <c r="B21" s="39"/>
      <c r="C21" s="40"/>
      <c r="D21" s="39"/>
      <c r="E21" s="43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38" t="s">
        <v>93</v>
      </c>
      <c r="B22" s="39"/>
      <c r="C22" s="40"/>
      <c r="D22" s="39"/>
      <c r="E22" s="43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38" t="s">
        <v>11</v>
      </c>
      <c r="B23" s="39"/>
      <c r="C23" s="40"/>
      <c r="D23" s="39">
        <v>1000</v>
      </c>
      <c r="E23" s="43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38" t="s">
        <v>13</v>
      </c>
      <c r="B24" s="39"/>
      <c r="C24" s="40"/>
      <c r="D24" s="39"/>
      <c r="E24" s="43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38" t="s">
        <v>17</v>
      </c>
      <c r="B25" s="39"/>
      <c r="C25" s="40"/>
      <c r="D25" s="39"/>
      <c r="E25" s="43"/>
      <c r="F25" s="35"/>
      <c r="G25" s="35"/>
      <c r="H25" s="35"/>
      <c r="I25" s="35"/>
      <c r="J25" s="35"/>
      <c r="K25" s="35"/>
      <c r="L25" s="35"/>
      <c r="M25" s="35"/>
    </row>
    <row r="26" spans="1:13" x14ac:dyDescent="0.25">
      <c r="A26" s="38" t="s">
        <v>26</v>
      </c>
      <c r="B26" s="39"/>
      <c r="C26" s="40"/>
      <c r="D26" s="39"/>
      <c r="E26" s="43"/>
      <c r="F26" s="35"/>
      <c r="G26" s="35"/>
      <c r="H26" s="35"/>
      <c r="I26" s="35"/>
      <c r="J26" s="35"/>
      <c r="K26" s="35"/>
      <c r="L26" s="35"/>
      <c r="M26" s="35"/>
    </row>
    <row r="27" spans="1:13" x14ac:dyDescent="0.25">
      <c r="A27" s="38" t="s">
        <v>14</v>
      </c>
      <c r="B27" s="39"/>
      <c r="C27" s="40"/>
      <c r="D27" s="39"/>
      <c r="E27" s="43"/>
      <c r="F27" s="35"/>
      <c r="G27" s="35"/>
      <c r="H27" s="35"/>
      <c r="I27" s="35"/>
      <c r="J27" s="35"/>
      <c r="K27" s="35"/>
      <c r="L27" s="35"/>
      <c r="M27" s="35"/>
    </row>
    <row r="28" spans="1:13" x14ac:dyDescent="0.25">
      <c r="A28" s="38" t="s">
        <v>18</v>
      </c>
      <c r="B28" s="39"/>
      <c r="C28" s="40"/>
      <c r="D28" s="39"/>
      <c r="E28" s="43"/>
      <c r="F28" s="35"/>
      <c r="G28" s="35"/>
      <c r="H28" s="35"/>
      <c r="I28" s="35"/>
      <c r="J28" s="35"/>
      <c r="K28" s="35"/>
      <c r="L28" s="35"/>
      <c r="M28" s="35"/>
    </row>
    <row r="29" spans="1:13" x14ac:dyDescent="0.25">
      <c r="A29" s="38" t="s">
        <v>27</v>
      </c>
      <c r="B29" s="39"/>
      <c r="C29" s="40"/>
      <c r="D29" s="39"/>
      <c r="E29" s="43"/>
      <c r="F29" s="35"/>
      <c r="G29" s="35"/>
      <c r="H29" s="35"/>
      <c r="I29" s="35"/>
      <c r="J29" s="35"/>
      <c r="K29" s="35"/>
      <c r="L29" s="35"/>
      <c r="M29" s="35"/>
    </row>
    <row r="30" spans="1:13" x14ac:dyDescent="0.25">
      <c r="A30" s="38" t="s">
        <v>19</v>
      </c>
      <c r="B30" s="39"/>
      <c r="C30" s="40"/>
      <c r="D30" s="39"/>
      <c r="E30" s="43"/>
      <c r="F30" s="35"/>
      <c r="G30" s="35"/>
      <c r="H30" s="35"/>
      <c r="I30" s="35"/>
      <c r="J30" s="35"/>
      <c r="K30" s="35"/>
      <c r="L30" s="35"/>
      <c r="M30" s="35"/>
    </row>
    <row r="31" spans="1:13" x14ac:dyDescent="0.25">
      <c r="A31" s="38" t="s">
        <v>31</v>
      </c>
      <c r="B31" s="39"/>
      <c r="C31" s="40"/>
      <c r="D31" s="39">
        <v>136</v>
      </c>
      <c r="E31" s="43"/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A32" s="38" t="s">
        <v>50</v>
      </c>
      <c r="B32" s="39"/>
      <c r="C32" s="40"/>
      <c r="D32" s="39"/>
      <c r="E32" s="43"/>
      <c r="F32" s="35"/>
      <c r="G32" s="35"/>
      <c r="H32" s="35"/>
      <c r="I32" s="35"/>
      <c r="J32" s="35"/>
      <c r="K32" s="35"/>
      <c r="L32" s="35"/>
      <c r="M32" s="35"/>
    </row>
    <row r="33" spans="1:13" x14ac:dyDescent="0.25">
      <c r="A33" s="38" t="s">
        <v>57</v>
      </c>
      <c r="B33" s="39"/>
      <c r="C33" s="40"/>
      <c r="D33" s="39"/>
      <c r="E33" s="43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8" t="s">
        <v>53</v>
      </c>
      <c r="B34" s="39"/>
      <c r="C34" s="40"/>
      <c r="D34" s="39"/>
      <c r="E34" s="43"/>
      <c r="F34" s="35"/>
      <c r="G34" s="35"/>
      <c r="H34" s="35"/>
      <c r="I34" s="35"/>
      <c r="J34" s="35"/>
      <c r="K34" s="35"/>
      <c r="L34" s="35"/>
      <c r="M34" s="35"/>
    </row>
    <row r="35" spans="1:13" x14ac:dyDescent="0.25">
      <c r="A35" s="38" t="s">
        <v>90</v>
      </c>
      <c r="B35" s="39"/>
      <c r="C35" s="40"/>
      <c r="D35" s="39"/>
      <c r="E35" s="43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A36" s="34" t="s">
        <v>94</v>
      </c>
      <c r="B36" s="41">
        <f>SUM(B15:B35)</f>
        <v>1699.63</v>
      </c>
      <c r="C36" s="42">
        <f>SUM(C15:C35)</f>
        <v>328.11</v>
      </c>
      <c r="D36" s="41">
        <f>SUM(D15:D35)</f>
        <v>1666.28</v>
      </c>
      <c r="E36" s="43"/>
      <c r="F36" s="35"/>
      <c r="G36" s="35"/>
      <c r="H36" s="35"/>
      <c r="I36" s="35"/>
      <c r="J36" s="35"/>
      <c r="K36" s="35"/>
      <c r="L36" s="35"/>
      <c r="M36" s="35"/>
    </row>
    <row r="37" spans="1:13" x14ac:dyDescent="0.25">
      <c r="A37" s="36"/>
      <c r="B37" s="39"/>
      <c r="C37" s="40"/>
      <c r="D37" s="39"/>
      <c r="E37" s="43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34" t="s">
        <v>95</v>
      </c>
      <c r="B38" s="41">
        <f t="shared" ref="B38:D38" si="1">SUM(B12-B36)</f>
        <v>2379.17</v>
      </c>
      <c r="C38" s="42">
        <f t="shared" si="1"/>
        <v>8224.15</v>
      </c>
      <c r="D38" s="41">
        <f t="shared" si="1"/>
        <v>11174.69</v>
      </c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3" t="s">
        <v>99</v>
      </c>
      <c r="B40" s="43">
        <v>2500</v>
      </c>
      <c r="C40" s="35"/>
      <c r="D40" s="43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B41" s="35"/>
      <c r="C41" s="35"/>
      <c r="D41" s="43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33" t="s">
        <v>100</v>
      </c>
      <c r="B42" s="35"/>
      <c r="C42" s="35"/>
      <c r="D42" s="43">
        <v>47652.97</v>
      </c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33" t="s">
        <v>101</v>
      </c>
      <c r="B43" s="35"/>
      <c r="C43" s="35"/>
      <c r="D43" s="43">
        <v>2732.4</v>
      </c>
      <c r="E43" s="35"/>
      <c r="F43" s="35"/>
      <c r="G43" s="35"/>
      <c r="H43" s="35"/>
      <c r="I43" s="35"/>
      <c r="J43" s="35"/>
      <c r="K43" s="35"/>
      <c r="L43" s="35"/>
      <c r="M43" s="35"/>
    </row>
    <row r="44" spans="1:13" x14ac:dyDescent="0.25">
      <c r="D44" s="44"/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Budget</vt:lpstr>
      <vt:lpstr>Sheet1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2018-03-13T21:27:21Z</cp:lastPrinted>
  <dcterms:created xsi:type="dcterms:W3CDTF">2016-11-14T14:22:27Z</dcterms:created>
  <dcterms:modified xsi:type="dcterms:W3CDTF">2018-03-13T21:43:48Z</dcterms:modified>
</cp:coreProperties>
</file>