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lahurd\Desktop\NCL\Treasurer\Monthly Budget Reports\2018\"/>
    </mc:Choice>
  </mc:AlternateContent>
  <xr:revisionPtr revIDLastSave="0" documentId="13_ncr:1_{521680D3-1482-45C5-B3F4-F9FDE8040F82}" xr6:coauthVersionLast="37" xr6:coauthVersionMax="37" xr10:uidLastSave="{00000000-0000-0000-0000-000000000000}"/>
  <bookViews>
    <workbookView xWindow="0" yWindow="0" windowWidth="17970" windowHeight="5520" tabRatio="500" activeTab="1" xr2:uid="{00000000-000D-0000-FFFF-FFFF00000000}"/>
  </bookViews>
  <sheets>
    <sheet name="2018 Budget" sheetId="1" r:id="rId1"/>
    <sheet name="Monthly Income &amp; Expenses" sheetId="2" r:id="rId2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34" i="2" l="1"/>
  <c r="L25" i="2"/>
  <c r="K37" i="2"/>
  <c r="J37" i="2"/>
  <c r="H37" i="2"/>
  <c r="G37" i="2"/>
  <c r="F37" i="2"/>
  <c r="E37" i="2"/>
  <c r="D37" i="2"/>
  <c r="C37" i="2"/>
  <c r="B37" i="2"/>
  <c r="L7" i="2"/>
  <c r="L6" i="2"/>
  <c r="L5" i="2"/>
  <c r="L4" i="2"/>
  <c r="L9" i="2"/>
  <c r="L8" i="2"/>
  <c r="K11" i="2"/>
  <c r="J11" i="2"/>
  <c r="I11" i="2"/>
  <c r="H11" i="2"/>
  <c r="L33" i="2"/>
  <c r="L32" i="2"/>
  <c r="L18" i="2"/>
  <c r="M12" i="2"/>
  <c r="L27" i="2"/>
  <c r="L16" i="2"/>
  <c r="L20" i="2"/>
  <c r="L26" i="2"/>
  <c r="L31" i="2"/>
  <c r="G11" i="2"/>
  <c r="F11" i="2"/>
  <c r="L15" i="2"/>
  <c r="L24" i="2"/>
  <c r="L23" i="2"/>
  <c r="L17" i="2"/>
  <c r="L21" i="2"/>
  <c r="L38" i="2"/>
  <c r="L12" i="2"/>
  <c r="E11" i="2"/>
  <c r="M38" i="2"/>
  <c r="B11" i="2"/>
  <c r="C11" i="2"/>
  <c r="D11" i="2"/>
  <c r="D19" i="1"/>
  <c r="D9" i="1"/>
  <c r="D20" i="1"/>
  <c r="G9" i="1"/>
  <c r="G20" i="1"/>
  <c r="G44" i="1"/>
  <c r="G61" i="1"/>
  <c r="G64" i="1"/>
  <c r="G66" i="1"/>
  <c r="F9" i="1"/>
  <c r="F19" i="1"/>
  <c r="F20" i="1"/>
  <c r="F44" i="1"/>
  <c r="F61" i="1"/>
  <c r="F64" i="1"/>
  <c r="F66" i="1"/>
  <c r="E9" i="1"/>
  <c r="E20" i="1"/>
  <c r="E44" i="1"/>
  <c r="E61" i="1"/>
  <c r="E64" i="1"/>
  <c r="E66" i="1"/>
  <c r="D61" i="1"/>
  <c r="D44" i="1"/>
  <c r="D64" i="1"/>
  <c r="D66" i="1"/>
  <c r="E62" i="1"/>
  <c r="D62" i="1"/>
  <c r="F62" i="1"/>
  <c r="G62" i="1"/>
  <c r="D45" i="1"/>
  <c r="G19" i="1"/>
  <c r="E19" i="1"/>
  <c r="E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 Lahurd</author>
  </authors>
  <commentList>
    <comment ref="E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For the online version we need, the cost is $28/month. So March-Dec = $280.</t>
        </r>
      </text>
    </comment>
    <comment ref="E3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CEF membership only; DC report due again in 2018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 Lahurd</author>
  </authors>
  <commentList>
    <comment ref="K3" authorId="0" shapeId="0" xr:uid="{DB88870E-6C47-4FBD-9A19-A4BC50E380EC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deposited to checking</t>
        </r>
      </text>
    </comment>
    <comment ref="C7" authorId="0" shapeId="0" xr:uid="{B888997A-4F8D-4C1C-9DC4-F52301993464}">
      <text>
        <r>
          <rPr>
            <b/>
            <sz val="9"/>
            <color indexed="81"/>
            <rFont val="Tahoma"/>
            <charset val="1"/>
          </rPr>
          <t>Kristin Lahurd:</t>
        </r>
        <r>
          <rPr>
            <sz val="9"/>
            <color indexed="81"/>
            <rFont val="Tahoma"/>
            <charset val="1"/>
          </rPr>
          <t xml:space="preserve">
Booster LLC</t>
        </r>
      </text>
    </comment>
    <comment ref="D7" authorId="0" shapeId="0" xr:uid="{70EBF94E-1AA1-4D4A-84BA-19AA2A54ADFE}">
      <text>
        <r>
          <rPr>
            <b/>
            <sz val="9"/>
            <color indexed="81"/>
            <rFont val="Tahoma"/>
            <charset val="1"/>
          </rPr>
          <t>Kristin Lahurd:</t>
        </r>
        <r>
          <rPr>
            <sz val="9"/>
            <color indexed="81"/>
            <rFont val="Tahoma"/>
            <charset val="1"/>
          </rPr>
          <t xml:space="preserve">
CustomInk LLC</t>
        </r>
      </text>
    </comment>
    <comment ref="G7" authorId="0" shapeId="0" xr:uid="{3B063759-6B89-47B2-BCF7-34ED641A3C1E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Heather Sherriff - YourCause</t>
        </r>
      </text>
    </comment>
    <comment ref="K7" authorId="0" shapeId="0" xr:uid="{A834BE6B-321F-4DE1-B268-E1E00CF5AE02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YourCause</t>
        </r>
      </text>
    </comment>
    <comment ref="K9" authorId="0" shapeId="0" xr:uid="{11A996A5-8787-4C17-9CCE-68ECFC6F0AE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DGLF for Awards event</t>
        </r>
      </text>
    </comment>
    <comment ref="J18" authorId="0" shapeId="0" xr:uid="{DD6F1BA0-4723-4558-A7DF-31D5A2E4D91C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Wordpress one-year renewal</t>
        </r>
      </text>
    </comment>
    <comment ref="D21" authorId="0" shapeId="0" xr:uid="{76378BAA-8D88-4368-B74F-6A34A7CCAB17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CEF membership</t>
        </r>
      </text>
    </comment>
    <comment ref="G25" authorId="0" shapeId="0" xr:uid="{1C56E93D-3E91-41FF-9940-CD0CCC35C35B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May member and board meetings</t>
        </r>
      </text>
    </comment>
    <comment ref="K25" authorId="0" shapeId="0" xr:uid="{F135E3B7-84F0-49A9-99E5-C510A888786B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September board and member meetings</t>
        </r>
      </text>
    </comment>
    <comment ref="B26" authorId="0" shapeId="0" xr:uid="{920EF5FB-7357-4D1D-B2C8-D4A004D00DBE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membership mailing expenses</t>
        </r>
      </text>
    </comment>
    <comment ref="G26" authorId="0" shapeId="0" xr:uid="{3A251998-60A3-4583-99E7-A3E585EC0FE7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printing for May meetings</t>
        </r>
      </text>
    </comment>
    <comment ref="E27" authorId="0" shapeId="0" xr:uid="{52D16161-43CA-48C1-8F4C-2EFFF94ACAE2}">
      <text>
        <r>
          <rPr>
            <b/>
            <sz val="9"/>
            <color indexed="81"/>
            <rFont val="Tahoma"/>
            <charset val="1"/>
          </rPr>
          <t>Kristin Lahurd:</t>
        </r>
        <r>
          <rPr>
            <sz val="9"/>
            <color indexed="81"/>
            <rFont val="Tahoma"/>
            <charset val="1"/>
          </rPr>
          <t xml:space="preserve">
PO Box, key deposit, and lock change fee</t>
        </r>
      </text>
    </comment>
    <comment ref="G31" authorId="0" shapeId="0" xr:uid="{E96DC380-D69D-4117-A613-62C843D7DC01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McKeon Group for Hill briefing</t>
        </r>
      </text>
    </comment>
    <comment ref="G33" authorId="0" shapeId="0" xr:uid="{4E269498-678B-4BFF-8D77-759D8654F3B5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car service for meetings</t>
        </r>
      </text>
    </comment>
    <comment ref="J33" authorId="0" shapeId="0" xr:uid="{82A01F89-EBA2-4C3F-A024-9CA269B88C17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taxi from ALA to Cannon for awards event</t>
        </r>
      </text>
    </comment>
    <comment ref="M38" authorId="0" shapeId="0" xr:uid="{BEA0B241-C437-45AE-A5CE-7ADA8DBB3F8C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does not include $1,000 budgeted for admin consulting or following budgeted for event expenses: $500 communications, $150 printing, $15 postage for total budget of $19,706</t>
        </r>
      </text>
    </comment>
    <comment ref="A42" authorId="0" shapeId="0" xr:uid="{44B53B91-829A-49C0-B1C7-A9264FFC5F50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as of date of board meeting</t>
        </r>
      </text>
    </comment>
    <comment ref="A43" authorId="0" shapeId="0" xr:uid="{A4FC8158-C13D-4FFC-8FE1-D02D818EAA24}">
      <text>
        <r>
          <rPr>
            <b/>
            <sz val="9"/>
            <color indexed="81"/>
            <rFont val="Tahoma"/>
            <family val="2"/>
          </rPr>
          <t>Kristin Lahurd:</t>
        </r>
        <r>
          <rPr>
            <sz val="9"/>
            <color indexed="81"/>
            <rFont val="Tahoma"/>
            <family val="2"/>
          </rPr>
          <t xml:space="preserve">
as of date of board meeting</t>
        </r>
      </text>
    </comment>
  </commentList>
</comments>
</file>

<file path=xl/sharedStrings.xml><?xml version="1.0" encoding="utf-8"?>
<sst xmlns="http://schemas.openxmlformats.org/spreadsheetml/2006/main" count="150" uniqueCount="113">
  <si>
    <t>National Coalition for Literacy</t>
  </si>
  <si>
    <t>Notes</t>
  </si>
  <si>
    <t>friends</t>
  </si>
  <si>
    <t>assoc. membership</t>
  </si>
  <si>
    <t>interest income</t>
  </si>
  <si>
    <t>donations</t>
  </si>
  <si>
    <t>Dollar General</t>
  </si>
  <si>
    <t>reimbursed expenses</t>
  </si>
  <si>
    <t>bequests</t>
  </si>
  <si>
    <t>accounting</t>
  </si>
  <si>
    <t>communications/web site</t>
  </si>
  <si>
    <t>dues and subscriptions</t>
  </si>
  <si>
    <t>bank service charges</t>
  </si>
  <si>
    <t>insurance</t>
  </si>
  <si>
    <t>meeting expenses</t>
  </si>
  <si>
    <t>PNC Bank</t>
  </si>
  <si>
    <t>D&amp;O insurance</t>
  </si>
  <si>
    <t>legal/attorney</t>
  </si>
  <si>
    <t>office supplies</t>
  </si>
  <si>
    <t>postage</t>
  </si>
  <si>
    <t xml:space="preserve">communications </t>
  </si>
  <si>
    <t>computer hardware</t>
  </si>
  <si>
    <t>computer software</t>
  </si>
  <si>
    <t>2016 Actuals</t>
  </si>
  <si>
    <t>Internet processing fee</t>
  </si>
  <si>
    <t>two member meetings, including catering</t>
  </si>
  <si>
    <t>licenses/permits</t>
  </si>
  <si>
    <t>printing</t>
  </si>
  <si>
    <t xml:space="preserve">2016 Actuals </t>
  </si>
  <si>
    <t>award trophies</t>
  </si>
  <si>
    <t>no attorney as of 2016</t>
  </si>
  <si>
    <t>mailbox</t>
  </si>
  <si>
    <t>DC registration</t>
  </si>
  <si>
    <t>administrative support</t>
  </si>
  <si>
    <t>graphic designer for logo, letterhead redesign</t>
  </si>
  <si>
    <t>CEF membership; DC biennial report (pd in 2016)</t>
  </si>
  <si>
    <t>catering for awards event</t>
  </si>
  <si>
    <t>2017 budget</t>
  </si>
  <si>
    <t>2017 Actuals</t>
  </si>
  <si>
    <t>Total Restricted</t>
  </si>
  <si>
    <t>Restricted</t>
  </si>
  <si>
    <t>Unrestricted</t>
  </si>
  <si>
    <t>2016 - from ETS for Awards Event</t>
  </si>
  <si>
    <t>Total Income</t>
  </si>
  <si>
    <t>Total Unrestricted Income</t>
  </si>
  <si>
    <t>2017 Budget</t>
  </si>
  <si>
    <t>General Operating</t>
  </si>
  <si>
    <t>Total General Operating</t>
  </si>
  <si>
    <t>Projects/Events</t>
  </si>
  <si>
    <t>Total Projects/Events</t>
  </si>
  <si>
    <t>credit card fees</t>
  </si>
  <si>
    <t>Total Expenses</t>
  </si>
  <si>
    <t>misc</t>
  </si>
  <si>
    <t>Washington Partners for awards event</t>
  </si>
  <si>
    <t>photographer for awards event</t>
  </si>
  <si>
    <t xml:space="preserve">balance of rewards on closed credit card </t>
  </si>
  <si>
    <t>travel</t>
  </si>
  <si>
    <t>Lyft from ALA to Cannon Building</t>
  </si>
  <si>
    <t>shipping award to ATLAS</t>
  </si>
  <si>
    <t>printing of Literacy Leadership Awards programs</t>
  </si>
  <si>
    <t>Income</t>
  </si>
  <si>
    <t>2018 budget</t>
  </si>
  <si>
    <t>Other sponsorships</t>
  </si>
  <si>
    <t>voting membership</t>
  </si>
  <si>
    <t>total unrestricted income each year = operating budget for subsequent year</t>
  </si>
  <si>
    <t>Expense</t>
  </si>
  <si>
    <t>Quickbooks updates - $28/month</t>
  </si>
  <si>
    <t>Balance: prior year unrestricted - current year GO</t>
  </si>
  <si>
    <t>proposed</t>
  </si>
  <si>
    <t>GoDaddy for domains, website hosting, related services</t>
  </si>
  <si>
    <t>for online donations</t>
  </si>
  <si>
    <t>no credit card</t>
  </si>
  <si>
    <t>consultant - graphic design</t>
  </si>
  <si>
    <t>2016 - name tags for meetings; 2017 - award for Sen Cochran</t>
  </si>
  <si>
    <t>2018: $500/month = 10 hours/month @ $50/hour</t>
  </si>
  <si>
    <t>Balance: current year restricted - current year events</t>
  </si>
  <si>
    <t>consultants - event planner</t>
  </si>
  <si>
    <t>consultants - photographer</t>
  </si>
  <si>
    <t>board president travel to conferences; misc local travel</t>
  </si>
  <si>
    <t>Total Income less Total Expenses</t>
  </si>
  <si>
    <t>2017 - for Awards Event</t>
  </si>
  <si>
    <t>January</t>
  </si>
  <si>
    <t>February</t>
  </si>
  <si>
    <t>March</t>
  </si>
  <si>
    <t>full membership</t>
  </si>
  <si>
    <t>interest income (money mkt)</t>
  </si>
  <si>
    <t>sponsorships</t>
  </si>
  <si>
    <t>Monthly totals</t>
  </si>
  <si>
    <t>computer software (QB)</t>
  </si>
  <si>
    <t>donations - unrestricted</t>
  </si>
  <si>
    <t>Transfers - Money Mkt to Checking</t>
  </si>
  <si>
    <t>Money Market Balance</t>
  </si>
  <si>
    <t>Checking Balance</t>
  </si>
  <si>
    <t>web site - GoDaddy</t>
  </si>
  <si>
    <t>Budget</t>
  </si>
  <si>
    <t>April</t>
  </si>
  <si>
    <t>Income vs Budget</t>
  </si>
  <si>
    <t>Expenses vs Budget</t>
  </si>
  <si>
    <t>May</t>
  </si>
  <si>
    <t>Registered Agent services</t>
  </si>
  <si>
    <t>June</t>
  </si>
  <si>
    <t>July</t>
  </si>
  <si>
    <t>August</t>
  </si>
  <si>
    <t>September</t>
  </si>
  <si>
    <r>
      <t xml:space="preserve">BUDGET 2018  </t>
    </r>
    <r>
      <rPr>
        <sz val="12"/>
        <color theme="1"/>
        <rFont val="Calibri"/>
        <family val="2"/>
        <scheme val="minor"/>
      </rPr>
      <t>(Fiscal Year January 1 - December 31)</t>
    </r>
  </si>
  <si>
    <t>October</t>
  </si>
  <si>
    <t>consultants - event planning</t>
  </si>
  <si>
    <t xml:space="preserve">trophies </t>
  </si>
  <si>
    <t>Event expenses - briefing and awards</t>
  </si>
  <si>
    <t>Admin expenses</t>
  </si>
  <si>
    <t>Income and Expenses - 2018</t>
  </si>
  <si>
    <t>catering</t>
  </si>
  <si>
    <t>photographer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</si>
</sst>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4" fontId="7" fillId="0" borderId="0" xfId="0" applyNumberFormat="1" applyFont="1"/>
    <xf numFmtId="0" fontId="5" fillId="0" borderId="0" xfId="0" applyNumberFormat="1" applyFont="1"/>
    <xf numFmtId="0" fontId="7" fillId="0" borderId="0" xfId="0" applyNumberFormat="1" applyFont="1"/>
    <xf numFmtId="4" fontId="8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left"/>
    </xf>
    <xf numFmtId="0" fontId="6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/>
    <xf numFmtId="4" fontId="8" fillId="0" borderId="0" xfId="0" applyNumberFormat="1" applyFont="1" applyFill="1"/>
    <xf numFmtId="4" fontId="8" fillId="3" borderId="0" xfId="0" applyNumberFormat="1" applyFont="1" applyFill="1"/>
    <xf numFmtId="4" fontId="8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left"/>
    </xf>
    <xf numFmtId="0" fontId="11" fillId="0" borderId="0" xfId="0" applyFont="1"/>
    <xf numFmtId="0" fontId="11" fillId="0" borderId="0" xfId="0" applyNumberFormat="1" applyFont="1"/>
    <xf numFmtId="0" fontId="0" fillId="0" borderId="0" xfId="0" applyFont="1"/>
    <xf numFmtId="0" fontId="12" fillId="0" borderId="0" xfId="0" applyFont="1"/>
    <xf numFmtId="4" fontId="0" fillId="0" borderId="0" xfId="0" applyNumberFormat="1" applyFont="1"/>
    <xf numFmtId="4" fontId="0" fillId="0" borderId="0" xfId="0" applyNumberFormat="1" applyFont="1" applyFill="1"/>
    <xf numFmtId="4" fontId="11" fillId="0" borderId="0" xfId="0" applyNumberFormat="1" applyFont="1"/>
    <xf numFmtId="4" fontId="0" fillId="0" borderId="0" xfId="0" applyNumberFormat="1" applyFont="1" applyAlignment="1"/>
    <xf numFmtId="4" fontId="0" fillId="0" borderId="0" xfId="0" applyNumberFormat="1" applyFont="1" applyFill="1" applyAlignment="1"/>
    <xf numFmtId="4" fontId="0" fillId="2" borderId="0" xfId="0" applyNumberFormat="1" applyFont="1" applyFill="1"/>
    <xf numFmtId="0" fontId="11" fillId="0" borderId="0" xfId="0" applyFont="1" applyAlignment="1"/>
    <xf numFmtId="0" fontId="0" fillId="0" borderId="0" xfId="0" applyFont="1" applyAlignment="1"/>
    <xf numFmtId="14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2" fillId="0" borderId="0" xfId="0" applyFont="1" applyAlignment="1"/>
    <xf numFmtId="4" fontId="12" fillId="4" borderId="0" xfId="0" applyNumberFormat="1" applyFont="1" applyFill="1"/>
    <xf numFmtId="4" fontId="12" fillId="0" borderId="0" xfId="0" applyNumberFormat="1" applyFont="1"/>
    <xf numFmtId="0" fontId="13" fillId="0" borderId="0" xfId="0" applyFont="1"/>
    <xf numFmtId="4" fontId="13" fillId="0" borderId="0" xfId="0" applyNumberFormat="1" applyFont="1"/>
    <xf numFmtId="4" fontId="13" fillId="3" borderId="0" xfId="0" applyNumberFormat="1" applyFont="1" applyFill="1"/>
    <xf numFmtId="4" fontId="11" fillId="0" borderId="0" xfId="0" applyNumberFormat="1" applyFont="1" applyFill="1"/>
    <xf numFmtId="4" fontId="13" fillId="4" borderId="0" xfId="0" applyNumberFormat="1" applyFont="1" applyFill="1"/>
    <xf numFmtId="4" fontId="13" fillId="0" borderId="0" xfId="0" applyNumberFormat="1" applyFont="1" applyFill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1" xfId="0" applyFont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3" fontId="0" fillId="0" borderId="1" xfId="0" applyNumberFormat="1" applyFont="1" applyBorder="1" applyAlignment="1">
      <alignment horizontal="left"/>
    </xf>
    <xf numFmtId="43" fontId="0" fillId="0" borderId="1" xfId="0" applyNumberFormat="1" applyFont="1" applyBorder="1" applyAlignment="1"/>
    <xf numFmtId="43" fontId="11" fillId="0" borderId="1" xfId="0" applyNumberFormat="1" applyFont="1" applyBorder="1"/>
    <xf numFmtId="43" fontId="11" fillId="0" borderId="1" xfId="0" applyNumberFormat="1" applyFont="1" applyBorder="1" applyAlignment="1">
      <alignment horizontal="left"/>
    </xf>
    <xf numFmtId="43" fontId="11" fillId="0" borderId="1" xfId="0" applyNumberFormat="1" applyFont="1" applyBorder="1" applyAlignment="1"/>
    <xf numFmtId="4" fontId="11" fillId="0" borderId="1" xfId="0" applyNumberFormat="1" applyFont="1" applyBorder="1"/>
    <xf numFmtId="43" fontId="0" fillId="0" borderId="1" xfId="0" applyNumberFormat="1" applyFont="1" applyBorder="1"/>
    <xf numFmtId="0" fontId="11" fillId="0" borderId="1" xfId="0" applyFont="1" applyBorder="1"/>
    <xf numFmtId="43" fontId="0" fillId="0" borderId="0" xfId="0" applyNumberFormat="1" applyFont="1"/>
    <xf numFmtId="0" fontId="0" fillId="0" borderId="0" xfId="0" applyFont="1" applyBorder="1"/>
    <xf numFmtId="0" fontId="0" fillId="0" borderId="0" xfId="0" applyFont="1"/>
    <xf numFmtId="43" fontId="0" fillId="0" borderId="2" xfId="0" applyNumberFormat="1" applyFont="1" applyBorder="1" applyAlignment="1">
      <alignment horizontal="left"/>
    </xf>
    <xf numFmtId="43" fontId="11" fillId="0" borderId="3" xfId="0" applyNumberFormat="1" applyFont="1" applyBorder="1" applyAlignment="1">
      <alignment horizontal="left"/>
    </xf>
    <xf numFmtId="43" fontId="11" fillId="0" borderId="3" xfId="0" applyNumberFormat="1" applyFont="1" applyBorder="1" applyAlignment="1"/>
    <xf numFmtId="43" fontId="11" fillId="0" borderId="3" xfId="0" applyNumberFormat="1" applyFont="1" applyBorder="1"/>
    <xf numFmtId="0" fontId="0" fillId="0" borderId="3" xfId="0" applyFont="1" applyBorder="1"/>
    <xf numFmtId="43" fontId="0" fillId="0" borderId="3" xfId="0" applyNumberFormat="1" applyFont="1" applyBorder="1" applyAlignment="1">
      <alignment horizontal="left"/>
    </xf>
    <xf numFmtId="43" fontId="11" fillId="0" borderId="2" xfId="0" applyNumberFormat="1" applyFont="1" applyBorder="1"/>
    <xf numFmtId="0" fontId="0" fillId="0" borderId="2" xfId="0" applyFont="1" applyBorder="1"/>
    <xf numFmtId="43" fontId="0" fillId="0" borderId="3" xfId="0" applyNumberFormat="1" applyFont="1" applyBorder="1"/>
    <xf numFmtId="43" fontId="0" fillId="5" borderId="1" xfId="0" applyNumberFormat="1" applyFont="1" applyFill="1" applyBorder="1" applyAlignment="1">
      <alignment horizontal="left"/>
    </xf>
    <xf numFmtId="0" fontId="0" fillId="5" borderId="2" xfId="0" applyFont="1" applyFill="1" applyBorder="1"/>
    <xf numFmtId="0" fontId="11" fillId="0" borderId="0" xfId="0" applyFont="1" applyAlignment="1"/>
    <xf numFmtId="14" fontId="12" fillId="0" borderId="0" xfId="0" applyNumberFormat="1" applyFont="1" applyAlignment="1">
      <alignment horizontal="left"/>
    </xf>
    <xf numFmtId="0" fontId="5" fillId="0" borderId="0" xfId="0" applyFont="1"/>
    <xf numFmtId="0" fontId="11" fillId="0" borderId="0" xfId="0" applyFont="1" applyAlignment="1">
      <alignment horizontal="left"/>
    </xf>
    <xf numFmtId="0" fontId="0" fillId="0" borderId="0" xfId="0" applyFont="1"/>
    <xf numFmtId="0" fontId="11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1"/>
  <sheetViews>
    <sheetView topLeftCell="A22" zoomScale="125" zoomScaleNormal="125" zoomScalePageLayoutView="125" workbookViewId="0">
      <selection activeCell="D51" sqref="D51"/>
    </sheetView>
  </sheetViews>
  <sheetFormatPr defaultColWidth="11" defaultRowHeight="15.75" x14ac:dyDescent="0.25"/>
  <cols>
    <col min="1" max="2" width="7.125" style="2" customWidth="1"/>
    <col min="3" max="3" width="38.375" style="2" customWidth="1"/>
    <col min="4" max="4" width="14.375" style="13" customWidth="1"/>
    <col min="5" max="7" width="14.375" style="2" customWidth="1"/>
    <col min="8" max="8" width="31.625" style="2" customWidth="1"/>
    <col min="9" max="9" width="11" style="2"/>
    <col min="10" max="10" width="15.625" style="2" customWidth="1"/>
    <col min="11" max="16384" width="11" style="2"/>
  </cols>
  <sheetData>
    <row r="1" spans="1:10" x14ac:dyDescent="0.25">
      <c r="A1" s="73" t="s">
        <v>0</v>
      </c>
      <c r="B1" s="73"/>
      <c r="C1" s="73"/>
      <c r="D1" s="30"/>
      <c r="E1" s="30"/>
      <c r="F1" s="20"/>
      <c r="G1" s="22"/>
      <c r="H1" s="22"/>
      <c r="I1" s="22"/>
      <c r="J1" s="22"/>
    </row>
    <row r="2" spans="1:10" x14ac:dyDescent="0.25">
      <c r="A2" s="73" t="s">
        <v>104</v>
      </c>
      <c r="B2" s="73"/>
      <c r="C2" s="73"/>
      <c r="D2" s="30"/>
      <c r="E2" s="31"/>
      <c r="F2" s="20"/>
      <c r="G2" s="22"/>
      <c r="H2" s="22"/>
      <c r="I2" s="22"/>
      <c r="J2" s="22"/>
    </row>
    <row r="3" spans="1:10" x14ac:dyDescent="0.25">
      <c r="A3" s="74"/>
      <c r="B3" s="74"/>
      <c r="C3" s="74"/>
      <c r="D3" s="32"/>
      <c r="E3" s="22"/>
      <c r="F3" s="22"/>
      <c r="G3" s="22"/>
      <c r="H3" s="22"/>
      <c r="I3" s="22"/>
      <c r="J3" s="22"/>
    </row>
    <row r="4" spans="1:10" x14ac:dyDescent="0.25">
      <c r="A4" s="78" t="s">
        <v>60</v>
      </c>
      <c r="B4" s="78"/>
      <c r="C4" s="78"/>
      <c r="D4" s="20" t="s">
        <v>61</v>
      </c>
      <c r="E4" s="21" t="s">
        <v>37</v>
      </c>
      <c r="F4" s="21" t="s">
        <v>38</v>
      </c>
      <c r="G4" s="20" t="s">
        <v>23</v>
      </c>
      <c r="H4" s="20" t="s">
        <v>1</v>
      </c>
      <c r="I4" s="22"/>
      <c r="J4" s="22"/>
    </row>
    <row r="5" spans="1:10" x14ac:dyDescent="0.25">
      <c r="A5" s="20"/>
      <c r="B5" s="20"/>
      <c r="C5" s="20"/>
      <c r="D5" s="23" t="s">
        <v>68</v>
      </c>
      <c r="E5" s="21"/>
      <c r="F5" s="33"/>
      <c r="G5" s="20"/>
      <c r="H5" s="22"/>
      <c r="I5" s="22"/>
      <c r="J5" s="22"/>
    </row>
    <row r="6" spans="1:10" x14ac:dyDescent="0.25">
      <c r="A6" s="22"/>
      <c r="B6" s="77" t="s">
        <v>40</v>
      </c>
      <c r="C6" s="77"/>
      <c r="D6" s="22"/>
      <c r="E6" s="24"/>
      <c r="F6" s="24"/>
      <c r="G6" s="24"/>
      <c r="H6" s="22"/>
      <c r="I6" s="22"/>
      <c r="J6" s="22"/>
    </row>
    <row r="7" spans="1:10" x14ac:dyDescent="0.25">
      <c r="A7" s="22"/>
      <c r="B7" s="22"/>
      <c r="C7" s="22" t="s">
        <v>6</v>
      </c>
      <c r="D7" s="24">
        <v>3500</v>
      </c>
      <c r="E7" s="24">
        <v>0</v>
      </c>
      <c r="F7" s="24">
        <v>2000</v>
      </c>
      <c r="G7" s="24">
        <v>0</v>
      </c>
      <c r="H7" s="22" t="s">
        <v>80</v>
      </c>
      <c r="I7" s="22"/>
      <c r="J7" s="22"/>
    </row>
    <row r="8" spans="1:10" x14ac:dyDescent="0.25">
      <c r="A8" s="22"/>
      <c r="B8" s="31"/>
      <c r="C8" s="31" t="s">
        <v>62</v>
      </c>
      <c r="D8" s="27">
        <v>3000</v>
      </c>
      <c r="E8" s="24">
        <v>5000</v>
      </c>
      <c r="F8" s="24">
        <v>0</v>
      </c>
      <c r="G8" s="24">
        <v>5000</v>
      </c>
      <c r="H8" s="22" t="s">
        <v>42</v>
      </c>
      <c r="I8" s="22"/>
      <c r="J8" s="22"/>
    </row>
    <row r="9" spans="1:10" x14ac:dyDescent="0.25">
      <c r="A9" s="22"/>
      <c r="B9" s="31"/>
      <c r="C9" s="34" t="s">
        <v>39</v>
      </c>
      <c r="D9" s="35">
        <f>SUM(D7:D8)</f>
        <v>6500</v>
      </c>
      <c r="E9" s="36">
        <f>SUM(E7:E8)</f>
        <v>5000</v>
      </c>
      <c r="F9" s="36">
        <f t="shared" ref="F9:G9" si="0">SUM(F7:F8)</f>
        <v>2000</v>
      </c>
      <c r="G9" s="36">
        <f t="shared" si="0"/>
        <v>5000</v>
      </c>
      <c r="H9" s="22"/>
      <c r="I9" s="22"/>
      <c r="J9" s="22"/>
    </row>
    <row r="10" spans="1:10" x14ac:dyDescent="0.25">
      <c r="A10" s="22"/>
      <c r="B10" s="77" t="s">
        <v>41</v>
      </c>
      <c r="C10" s="77"/>
      <c r="D10" s="24"/>
      <c r="E10" s="24"/>
      <c r="F10" s="24"/>
      <c r="G10" s="24"/>
      <c r="H10" s="22"/>
      <c r="I10" s="22"/>
      <c r="J10" s="22"/>
    </row>
    <row r="11" spans="1:10" x14ac:dyDescent="0.25">
      <c r="A11" s="22"/>
      <c r="B11" s="22"/>
      <c r="C11" s="22" t="s">
        <v>63</v>
      </c>
      <c r="D11" s="24">
        <v>10450</v>
      </c>
      <c r="E11" s="24">
        <v>10000</v>
      </c>
      <c r="F11" s="24">
        <v>10450</v>
      </c>
      <c r="G11" s="24">
        <v>8850</v>
      </c>
      <c r="H11" s="22"/>
      <c r="I11" s="22"/>
      <c r="J11" s="22"/>
    </row>
    <row r="12" spans="1:10" x14ac:dyDescent="0.25">
      <c r="A12" s="22"/>
      <c r="B12" s="22"/>
      <c r="C12" s="22" t="s">
        <v>3</v>
      </c>
      <c r="D12" s="24">
        <v>2200</v>
      </c>
      <c r="E12" s="24">
        <v>2900</v>
      </c>
      <c r="F12" s="24">
        <v>2200</v>
      </c>
      <c r="G12" s="24">
        <v>3250</v>
      </c>
      <c r="H12" s="22"/>
      <c r="I12" s="22"/>
      <c r="J12" s="22"/>
    </row>
    <row r="13" spans="1:10" x14ac:dyDescent="0.25">
      <c r="A13" s="22"/>
      <c r="B13" s="22"/>
      <c r="C13" s="22" t="s">
        <v>2</v>
      </c>
      <c r="D13" s="24">
        <v>450</v>
      </c>
      <c r="E13" s="24">
        <v>150</v>
      </c>
      <c r="F13" s="24">
        <v>450</v>
      </c>
      <c r="G13" s="24">
        <v>150</v>
      </c>
      <c r="H13" s="22"/>
      <c r="I13" s="22"/>
      <c r="J13" s="22"/>
    </row>
    <row r="14" spans="1:10" x14ac:dyDescent="0.25">
      <c r="A14" s="22"/>
      <c r="B14" s="22"/>
      <c r="C14" s="22" t="s">
        <v>5</v>
      </c>
      <c r="D14" s="24">
        <v>100</v>
      </c>
      <c r="E14" s="24">
        <v>50</v>
      </c>
      <c r="F14" s="24">
        <v>1107.29</v>
      </c>
      <c r="G14" s="24">
        <v>50</v>
      </c>
      <c r="H14" s="22"/>
      <c r="I14" s="22"/>
      <c r="J14" s="22"/>
    </row>
    <row r="15" spans="1:10" x14ac:dyDescent="0.25">
      <c r="A15" s="22"/>
      <c r="B15" s="22"/>
      <c r="C15" s="22" t="s">
        <v>4</v>
      </c>
      <c r="D15" s="24">
        <v>45</v>
      </c>
      <c r="E15" s="24">
        <v>15</v>
      </c>
      <c r="F15" s="25">
        <v>45.3</v>
      </c>
      <c r="G15" s="24">
        <v>14.88</v>
      </c>
      <c r="H15" s="22"/>
      <c r="I15" s="22"/>
      <c r="J15" s="22"/>
    </row>
    <row r="16" spans="1:10" x14ac:dyDescent="0.25">
      <c r="A16" s="22"/>
      <c r="B16" s="22"/>
      <c r="C16" s="22" t="s">
        <v>7</v>
      </c>
      <c r="D16" s="24">
        <v>0</v>
      </c>
      <c r="E16" s="24">
        <v>0</v>
      </c>
      <c r="F16" s="24">
        <v>0</v>
      </c>
      <c r="G16" s="24">
        <v>0</v>
      </c>
      <c r="H16" s="22"/>
      <c r="I16" s="22"/>
      <c r="J16" s="22"/>
    </row>
    <row r="17" spans="1:10" x14ac:dyDescent="0.25">
      <c r="A17" s="22"/>
      <c r="B17" s="22"/>
      <c r="C17" s="22" t="s">
        <v>8</v>
      </c>
      <c r="D17" s="24">
        <v>0</v>
      </c>
      <c r="E17" s="24">
        <v>0</v>
      </c>
      <c r="F17" s="24">
        <v>0</v>
      </c>
      <c r="G17" s="24">
        <v>0</v>
      </c>
      <c r="H17" s="22"/>
      <c r="I17" s="22"/>
      <c r="J17" s="22"/>
    </row>
    <row r="18" spans="1:10" s="10" customFormat="1" x14ac:dyDescent="0.25">
      <c r="A18" s="22"/>
      <c r="B18" s="22"/>
      <c r="C18" s="22" t="s">
        <v>52</v>
      </c>
      <c r="D18" s="24">
        <v>0</v>
      </c>
      <c r="E18" s="24">
        <v>0</v>
      </c>
      <c r="F18" s="25">
        <v>8.64</v>
      </c>
      <c r="G18" s="24">
        <v>0</v>
      </c>
      <c r="H18" s="22" t="s">
        <v>55</v>
      </c>
      <c r="I18" s="22"/>
      <c r="J18" s="22"/>
    </row>
    <row r="19" spans="1:10" x14ac:dyDescent="0.25">
      <c r="A19" s="37" t="s">
        <v>44</v>
      </c>
      <c r="B19" s="37"/>
      <c r="C19" s="37"/>
      <c r="D19" s="38">
        <f>SUM(D11:D18)</f>
        <v>13245</v>
      </c>
      <c r="E19" s="38">
        <f>SUM(E11:E18)</f>
        <v>13115</v>
      </c>
      <c r="F19" s="39">
        <f>SUM(F11:F18)</f>
        <v>14261.23</v>
      </c>
      <c r="G19" s="38">
        <f>SUM(G11:G18)</f>
        <v>12314.88</v>
      </c>
      <c r="H19" s="23" t="s">
        <v>64</v>
      </c>
      <c r="I19" s="22"/>
      <c r="J19" s="22"/>
    </row>
    <row r="20" spans="1:10" x14ac:dyDescent="0.25">
      <c r="A20" s="78" t="s">
        <v>43</v>
      </c>
      <c r="B20" s="78"/>
      <c r="C20" s="78"/>
      <c r="D20" s="26">
        <f>D9+D19</f>
        <v>19745</v>
      </c>
      <c r="E20" s="26">
        <f>SUM(E9+(SUM(E11:E17)))</f>
        <v>18115</v>
      </c>
      <c r="F20" s="40">
        <f>SUM(F9,F19)</f>
        <v>16261.23</v>
      </c>
      <c r="G20" s="26">
        <f t="shared" ref="G20" si="1">SUM(G9+(SUM(G11:G17)))</f>
        <v>17314.879999999997</v>
      </c>
      <c r="H20" s="22"/>
      <c r="I20" s="22"/>
      <c r="J20" s="22"/>
    </row>
    <row r="21" spans="1:10" x14ac:dyDescent="0.25">
      <c r="A21" s="20"/>
      <c r="B21" s="20"/>
      <c r="C21" s="20"/>
      <c r="D21" s="20"/>
      <c r="E21" s="26"/>
      <c r="F21" s="26"/>
      <c r="G21" s="26"/>
      <c r="H21" s="22"/>
      <c r="I21" s="22"/>
      <c r="J21" s="22"/>
    </row>
    <row r="22" spans="1:10" x14ac:dyDescent="0.25">
      <c r="A22" s="75" t="s">
        <v>65</v>
      </c>
      <c r="B22" s="75"/>
      <c r="C22" s="75"/>
      <c r="D22" s="12"/>
      <c r="E22" s="5"/>
      <c r="F22" s="5"/>
      <c r="G22" s="1"/>
    </row>
    <row r="23" spans="1:10" x14ac:dyDescent="0.25">
      <c r="A23" s="1"/>
      <c r="B23" s="1"/>
      <c r="C23" s="1"/>
      <c r="D23" s="8"/>
      <c r="E23" s="5"/>
      <c r="F23" s="6"/>
      <c r="G23" s="1"/>
    </row>
    <row r="24" spans="1:10" x14ac:dyDescent="0.25">
      <c r="B24" s="77" t="s">
        <v>46</v>
      </c>
      <c r="C24" s="77"/>
      <c r="D24" s="22"/>
      <c r="E24" s="26"/>
      <c r="F24" s="26"/>
      <c r="G24" s="26"/>
      <c r="H24" s="22"/>
    </row>
    <row r="25" spans="1:10" x14ac:dyDescent="0.25">
      <c r="B25" s="22"/>
      <c r="C25" s="22" t="s">
        <v>33</v>
      </c>
      <c r="D25" s="24">
        <v>6000</v>
      </c>
      <c r="E25" s="24">
        <v>3000</v>
      </c>
      <c r="F25" s="25">
        <v>4117.5</v>
      </c>
      <c r="G25" s="24">
        <v>1000</v>
      </c>
      <c r="H25" s="22" t="s">
        <v>74</v>
      </c>
    </row>
    <row r="26" spans="1:10" x14ac:dyDescent="0.25">
      <c r="B26" s="22"/>
      <c r="C26" s="22" t="s">
        <v>9</v>
      </c>
      <c r="D26" s="24">
        <v>1180</v>
      </c>
      <c r="E26" s="24">
        <v>1180</v>
      </c>
      <c r="F26" s="25">
        <v>1170</v>
      </c>
      <c r="G26" s="24">
        <v>1180</v>
      </c>
      <c r="H26" s="22"/>
    </row>
    <row r="27" spans="1:10" x14ac:dyDescent="0.25">
      <c r="B27" s="22"/>
      <c r="C27" s="22" t="s">
        <v>12</v>
      </c>
      <c r="D27" s="24">
        <v>10</v>
      </c>
      <c r="E27" s="27">
        <v>18</v>
      </c>
      <c r="F27" s="28">
        <v>2</v>
      </c>
      <c r="G27" s="24">
        <v>17.420000000000002</v>
      </c>
      <c r="H27" s="22" t="s">
        <v>15</v>
      </c>
    </row>
    <row r="28" spans="1:10" x14ac:dyDescent="0.25">
      <c r="B28" s="22"/>
      <c r="C28" s="22" t="s">
        <v>10</v>
      </c>
      <c r="D28" s="24">
        <v>400</v>
      </c>
      <c r="E28" s="27">
        <v>500</v>
      </c>
      <c r="F28" s="28">
        <v>518.04999999999995</v>
      </c>
      <c r="G28" s="24">
        <v>367.48</v>
      </c>
      <c r="H28" s="22" t="s">
        <v>69</v>
      </c>
    </row>
    <row r="29" spans="1:10" x14ac:dyDescent="0.25">
      <c r="B29" s="22"/>
      <c r="C29" s="22" t="s">
        <v>24</v>
      </c>
      <c r="D29" s="24">
        <v>4</v>
      </c>
      <c r="E29" s="27">
        <v>4</v>
      </c>
      <c r="F29" s="28">
        <v>0</v>
      </c>
      <c r="G29" s="24">
        <v>3.95</v>
      </c>
      <c r="H29" s="22" t="s">
        <v>70</v>
      </c>
    </row>
    <row r="30" spans="1:10" x14ac:dyDescent="0.25">
      <c r="B30" s="22"/>
      <c r="C30" s="22" t="s">
        <v>50</v>
      </c>
      <c r="D30" s="24">
        <v>0</v>
      </c>
      <c r="E30" s="27">
        <v>0</v>
      </c>
      <c r="F30" s="28">
        <v>75.59</v>
      </c>
      <c r="G30" s="24"/>
      <c r="H30" s="22" t="s">
        <v>71</v>
      </c>
    </row>
    <row r="31" spans="1:10" x14ac:dyDescent="0.25">
      <c r="B31" s="22"/>
      <c r="C31" s="22" t="s">
        <v>21</v>
      </c>
      <c r="D31" s="24">
        <v>0</v>
      </c>
      <c r="E31" s="24">
        <v>0</v>
      </c>
      <c r="F31" s="25">
        <v>0</v>
      </c>
      <c r="G31" s="24">
        <v>0</v>
      </c>
      <c r="H31" s="22"/>
    </row>
    <row r="32" spans="1:10" x14ac:dyDescent="0.25">
      <c r="B32" s="22"/>
      <c r="C32" s="22" t="s">
        <v>22</v>
      </c>
      <c r="D32" s="24">
        <v>336</v>
      </c>
      <c r="E32" s="24">
        <v>280</v>
      </c>
      <c r="F32" s="25">
        <v>297.39999999999998</v>
      </c>
      <c r="G32" s="24">
        <v>317.2</v>
      </c>
      <c r="H32" s="22" t="s">
        <v>66</v>
      </c>
    </row>
    <row r="33" spans="2:8" x14ac:dyDescent="0.25">
      <c r="B33" s="22"/>
      <c r="C33" s="22" t="s">
        <v>72</v>
      </c>
      <c r="D33" s="24">
        <v>1000</v>
      </c>
      <c r="E33" s="24">
        <v>1000</v>
      </c>
      <c r="F33" s="28"/>
      <c r="G33" s="24">
        <v>0</v>
      </c>
      <c r="H33" s="22" t="s">
        <v>34</v>
      </c>
    </row>
    <row r="34" spans="2:8" x14ac:dyDescent="0.25">
      <c r="B34" s="22"/>
      <c r="C34" s="22" t="s">
        <v>11</v>
      </c>
      <c r="D34" s="24">
        <v>1080</v>
      </c>
      <c r="E34" s="29">
        <v>1000</v>
      </c>
      <c r="F34" s="28">
        <v>1000</v>
      </c>
      <c r="G34" s="24">
        <v>1080</v>
      </c>
      <c r="H34" s="22" t="s">
        <v>35</v>
      </c>
    </row>
    <row r="35" spans="2:8" x14ac:dyDescent="0.25">
      <c r="B35" s="22"/>
      <c r="C35" s="22" t="s">
        <v>13</v>
      </c>
      <c r="D35" s="24">
        <v>1023</v>
      </c>
      <c r="E35" s="24">
        <v>1076</v>
      </c>
      <c r="F35" s="28">
        <v>1023</v>
      </c>
      <c r="G35" s="24">
        <v>1076</v>
      </c>
      <c r="H35" s="22" t="s">
        <v>16</v>
      </c>
    </row>
    <row r="36" spans="2:8" x14ac:dyDescent="0.25">
      <c r="B36" s="22"/>
      <c r="C36" s="22" t="s">
        <v>17</v>
      </c>
      <c r="D36" s="24">
        <v>0</v>
      </c>
      <c r="E36" s="24">
        <v>0</v>
      </c>
      <c r="F36" s="25">
        <v>0</v>
      </c>
      <c r="G36" s="24">
        <v>0</v>
      </c>
      <c r="H36" s="22" t="s">
        <v>30</v>
      </c>
    </row>
    <row r="37" spans="2:8" x14ac:dyDescent="0.25">
      <c r="B37" s="22"/>
      <c r="C37" s="22" t="s">
        <v>26</v>
      </c>
      <c r="D37" s="24">
        <v>104</v>
      </c>
      <c r="E37" s="24">
        <v>104</v>
      </c>
      <c r="F37" s="25"/>
      <c r="G37" s="24">
        <v>104</v>
      </c>
      <c r="H37" s="22" t="s">
        <v>32</v>
      </c>
    </row>
    <row r="38" spans="2:8" x14ac:dyDescent="0.25">
      <c r="B38" s="22"/>
      <c r="C38" s="22" t="s">
        <v>31</v>
      </c>
      <c r="D38" s="24">
        <v>134</v>
      </c>
      <c r="E38" s="24">
        <v>134</v>
      </c>
      <c r="F38" s="25">
        <v>134</v>
      </c>
      <c r="G38" s="24">
        <v>128</v>
      </c>
      <c r="H38" s="22"/>
    </row>
    <row r="39" spans="2:8" x14ac:dyDescent="0.25">
      <c r="B39" s="22"/>
      <c r="C39" s="22" t="s">
        <v>14</v>
      </c>
      <c r="D39" s="24">
        <v>1750</v>
      </c>
      <c r="E39" s="24">
        <v>1750</v>
      </c>
      <c r="F39" s="25">
        <v>1525.84</v>
      </c>
      <c r="G39" s="24">
        <v>1673.22</v>
      </c>
      <c r="H39" s="22" t="s">
        <v>25</v>
      </c>
    </row>
    <row r="40" spans="2:8" x14ac:dyDescent="0.25">
      <c r="B40" s="22"/>
      <c r="C40" s="22" t="s">
        <v>18</v>
      </c>
      <c r="D40" s="24">
        <v>100</v>
      </c>
      <c r="E40" s="24">
        <v>60</v>
      </c>
      <c r="F40" s="25">
        <v>120.5</v>
      </c>
      <c r="G40" s="24">
        <v>54.28</v>
      </c>
      <c r="H40" s="22" t="s">
        <v>73</v>
      </c>
    </row>
    <row r="41" spans="2:8" x14ac:dyDescent="0.25">
      <c r="B41" s="22"/>
      <c r="C41" s="22" t="s">
        <v>19</v>
      </c>
      <c r="D41" s="24">
        <v>0</v>
      </c>
      <c r="E41" s="24">
        <v>60</v>
      </c>
      <c r="F41" s="25">
        <v>0</v>
      </c>
      <c r="G41" s="24">
        <v>56.8</v>
      </c>
      <c r="H41" s="22"/>
    </row>
    <row r="42" spans="2:8" s="13" customFormat="1" x14ac:dyDescent="0.25">
      <c r="B42" s="22"/>
      <c r="C42" s="22" t="s">
        <v>56</v>
      </c>
      <c r="D42" s="24">
        <v>1000</v>
      </c>
      <c r="E42" s="24">
        <v>0</v>
      </c>
      <c r="F42" s="25">
        <v>0</v>
      </c>
      <c r="G42" s="24">
        <v>0</v>
      </c>
      <c r="H42" s="22" t="s">
        <v>78</v>
      </c>
    </row>
    <row r="44" spans="2:8" x14ac:dyDescent="0.25">
      <c r="B44" s="79" t="s">
        <v>47</v>
      </c>
      <c r="C44" s="79"/>
      <c r="D44" s="15">
        <f>SUM(D25:D42)</f>
        <v>14121</v>
      </c>
      <c r="E44" s="7">
        <f>SUM(E25:E42)</f>
        <v>10166</v>
      </c>
      <c r="F44" s="14">
        <f>SUM(F25:F42)</f>
        <v>9983.880000000001</v>
      </c>
      <c r="G44" s="7">
        <f>SUM(G25:G42)</f>
        <v>7058.3499999999995</v>
      </c>
    </row>
    <row r="45" spans="2:8" x14ac:dyDescent="0.25">
      <c r="B45" s="80" t="s">
        <v>67</v>
      </c>
      <c r="C45" s="80"/>
      <c r="D45" s="17">
        <f>F19-D44</f>
        <v>140.22999999999956</v>
      </c>
      <c r="E45" s="4">
        <f>G19-E44</f>
        <v>2148.8799999999992</v>
      </c>
      <c r="F45" s="7"/>
      <c r="G45" s="7"/>
    </row>
    <row r="46" spans="2:8" x14ac:dyDescent="0.25">
      <c r="B46" s="9"/>
      <c r="C46" s="9"/>
      <c r="D46" s="16"/>
      <c r="E46" s="7"/>
      <c r="F46" s="7"/>
      <c r="G46" s="7"/>
    </row>
    <row r="47" spans="2:8" s="18" customFormat="1" x14ac:dyDescent="0.25">
      <c r="B47" s="19"/>
      <c r="C47" s="19"/>
      <c r="D47" s="16"/>
      <c r="E47" s="7"/>
      <c r="F47" s="7"/>
      <c r="G47" s="7"/>
    </row>
    <row r="48" spans="2:8" x14ac:dyDescent="0.25">
      <c r="D48" s="3"/>
    </row>
    <row r="49" spans="1:8" x14ac:dyDescent="0.25">
      <c r="A49" s="22"/>
      <c r="B49" s="77" t="s">
        <v>48</v>
      </c>
      <c r="C49" s="77"/>
      <c r="D49" s="20" t="s">
        <v>61</v>
      </c>
      <c r="E49" s="21" t="s">
        <v>45</v>
      </c>
      <c r="F49" s="21" t="s">
        <v>38</v>
      </c>
      <c r="G49" s="20" t="s">
        <v>28</v>
      </c>
      <c r="H49" s="22"/>
    </row>
    <row r="50" spans="1:8" s="13" customFormat="1" x14ac:dyDescent="0.25">
      <c r="A50" s="22"/>
      <c r="B50" s="22"/>
      <c r="C50" s="22"/>
      <c r="D50" s="23" t="s">
        <v>68</v>
      </c>
      <c r="E50" s="21"/>
      <c r="F50" s="21"/>
      <c r="G50" s="20"/>
      <c r="H50" s="22"/>
    </row>
    <row r="51" spans="1:8" x14ac:dyDescent="0.25">
      <c r="A51" s="22"/>
      <c r="B51" s="22"/>
      <c r="C51" s="22" t="s">
        <v>20</v>
      </c>
      <c r="D51" s="24">
        <v>500</v>
      </c>
      <c r="E51" s="24">
        <v>0</v>
      </c>
      <c r="F51" s="24">
        <v>0</v>
      </c>
      <c r="G51" s="24">
        <v>0</v>
      </c>
      <c r="H51" s="22"/>
    </row>
    <row r="52" spans="1:8" x14ac:dyDescent="0.25">
      <c r="A52" s="22"/>
      <c r="B52" s="22"/>
      <c r="C52" s="22" t="s">
        <v>76</v>
      </c>
      <c r="D52" s="24">
        <v>1500</v>
      </c>
      <c r="E52" s="24">
        <v>2000</v>
      </c>
      <c r="F52" s="25">
        <v>3027.68</v>
      </c>
      <c r="G52" s="24">
        <v>3000</v>
      </c>
      <c r="H52" s="22" t="s">
        <v>53</v>
      </c>
    </row>
    <row r="53" spans="1:8" s="13" customFormat="1" x14ac:dyDescent="0.25">
      <c r="A53" s="22"/>
      <c r="B53" s="22"/>
      <c r="C53" s="22" t="s">
        <v>77</v>
      </c>
      <c r="D53" s="24">
        <v>120</v>
      </c>
      <c r="E53" s="24">
        <v>0</v>
      </c>
      <c r="F53" s="25">
        <v>120</v>
      </c>
      <c r="G53" s="24">
        <v>0</v>
      </c>
      <c r="H53" s="22" t="s">
        <v>54</v>
      </c>
    </row>
    <row r="54" spans="1:8" x14ac:dyDescent="0.25">
      <c r="A54" s="22"/>
      <c r="B54" s="22"/>
      <c r="C54" s="22" t="s">
        <v>13</v>
      </c>
      <c r="D54" s="24">
        <v>0</v>
      </c>
      <c r="E54" s="24">
        <v>0</v>
      </c>
      <c r="F54" s="25">
        <v>0</v>
      </c>
      <c r="G54" s="24">
        <v>0</v>
      </c>
      <c r="H54" s="22"/>
    </row>
    <row r="55" spans="1:8" x14ac:dyDescent="0.25">
      <c r="A55" s="22"/>
      <c r="B55" s="22"/>
      <c r="C55" s="22" t="s">
        <v>14</v>
      </c>
      <c r="D55" s="24">
        <v>2600</v>
      </c>
      <c r="E55" s="24">
        <v>3750</v>
      </c>
      <c r="F55" s="25">
        <v>2579.2399999999998</v>
      </c>
      <c r="G55" s="24">
        <v>3751.04</v>
      </c>
      <c r="H55" s="22" t="s">
        <v>36</v>
      </c>
    </row>
    <row r="56" spans="1:8" x14ac:dyDescent="0.25">
      <c r="A56" s="22"/>
      <c r="B56" s="22"/>
      <c r="C56" s="22" t="s">
        <v>18</v>
      </c>
      <c r="D56" s="24">
        <v>700</v>
      </c>
      <c r="E56" s="24">
        <v>725</v>
      </c>
      <c r="F56" s="25">
        <v>602.5</v>
      </c>
      <c r="G56" s="24">
        <v>723</v>
      </c>
      <c r="H56" s="22" t="s">
        <v>29</v>
      </c>
    </row>
    <row r="57" spans="1:8" x14ac:dyDescent="0.25">
      <c r="A57" s="22"/>
      <c r="B57" s="22"/>
      <c r="C57" s="22" t="s">
        <v>27</v>
      </c>
      <c r="D57" s="24">
        <v>150</v>
      </c>
      <c r="E57" s="24">
        <v>20</v>
      </c>
      <c r="F57" s="25">
        <v>142.76</v>
      </c>
      <c r="G57" s="24">
        <v>13.22</v>
      </c>
      <c r="H57" s="22" t="s">
        <v>59</v>
      </c>
    </row>
    <row r="58" spans="1:8" x14ac:dyDescent="0.25">
      <c r="A58" s="22"/>
      <c r="B58" s="22"/>
      <c r="C58" s="22" t="s">
        <v>19</v>
      </c>
      <c r="D58" s="24">
        <v>15</v>
      </c>
      <c r="E58" s="24">
        <v>0</v>
      </c>
      <c r="F58" s="25">
        <v>13.6</v>
      </c>
      <c r="G58" s="24">
        <v>0</v>
      </c>
      <c r="H58" s="22" t="s">
        <v>58</v>
      </c>
    </row>
    <row r="59" spans="1:8" s="11" customFormat="1" x14ac:dyDescent="0.25">
      <c r="A59" s="22"/>
      <c r="B59" s="22"/>
      <c r="C59" s="22" t="s">
        <v>56</v>
      </c>
      <c r="D59" s="24">
        <v>0</v>
      </c>
      <c r="E59" s="24">
        <v>0</v>
      </c>
      <c r="F59" s="25">
        <v>11.65</v>
      </c>
      <c r="G59" s="24">
        <v>0</v>
      </c>
      <c r="H59" s="22" t="s">
        <v>57</v>
      </c>
    </row>
    <row r="60" spans="1:8" x14ac:dyDescent="0.25">
      <c r="A60" s="22"/>
      <c r="B60" s="22"/>
      <c r="C60" s="22"/>
      <c r="D60" s="24"/>
      <c r="E60" s="24"/>
      <c r="F60" s="25"/>
      <c r="G60" s="24"/>
      <c r="H60" s="22"/>
    </row>
    <row r="61" spans="1:8" x14ac:dyDescent="0.25">
      <c r="A61" s="22"/>
      <c r="B61" s="81" t="s">
        <v>49</v>
      </c>
      <c r="C61" s="81"/>
      <c r="D61" s="41">
        <f>SUM(D51:D60)</f>
        <v>5585</v>
      </c>
      <c r="E61" s="38">
        <f>SUM(E51:E60)</f>
        <v>6495</v>
      </c>
      <c r="F61" s="42">
        <f>SUM(F51:F60)</f>
        <v>6497.43</v>
      </c>
      <c r="G61" s="38">
        <f>SUM(G51:G60)</f>
        <v>7487.26</v>
      </c>
      <c r="H61" s="22"/>
    </row>
    <row r="62" spans="1:8" s="13" customFormat="1" x14ac:dyDescent="0.25">
      <c r="A62" s="22"/>
      <c r="B62" s="43" t="s">
        <v>75</v>
      </c>
      <c r="C62" s="44"/>
      <c r="D62" s="36">
        <f>D9-D61</f>
        <v>915</v>
      </c>
      <c r="E62" s="36">
        <f>E9-E61</f>
        <v>-1495</v>
      </c>
      <c r="F62" s="36">
        <f>F9-F61</f>
        <v>-4497.43</v>
      </c>
      <c r="G62" s="36">
        <f>G9-G61</f>
        <v>-2487.2600000000002</v>
      </c>
      <c r="H62" s="22"/>
    </row>
    <row r="63" spans="1:8" x14ac:dyDescent="0.25">
      <c r="A63" s="22"/>
      <c r="B63" s="22"/>
      <c r="C63" s="22"/>
      <c r="D63" s="24"/>
      <c r="E63" s="24"/>
      <c r="F63" s="25"/>
      <c r="G63" s="22"/>
      <c r="H63" s="22"/>
    </row>
    <row r="64" spans="1:8" x14ac:dyDescent="0.25">
      <c r="A64" s="76" t="s">
        <v>51</v>
      </c>
      <c r="B64" s="76"/>
      <c r="C64" s="76"/>
      <c r="D64" s="26">
        <f>D44+D61</f>
        <v>19706</v>
      </c>
      <c r="E64" s="26">
        <f>E44+E61</f>
        <v>16661</v>
      </c>
      <c r="F64" s="40">
        <f>F44+F61</f>
        <v>16481.310000000001</v>
      </c>
      <c r="G64" s="26">
        <f>G44+G61</f>
        <v>14545.61</v>
      </c>
      <c r="H64" s="22"/>
    </row>
    <row r="65" spans="1:8" x14ac:dyDescent="0.25">
      <c r="A65" s="20"/>
      <c r="B65" s="22"/>
      <c r="C65" s="22"/>
      <c r="D65" s="24"/>
      <c r="E65" s="22"/>
      <c r="F65" s="22"/>
      <c r="G65" s="22"/>
      <c r="H65" s="22"/>
    </row>
    <row r="66" spans="1:8" x14ac:dyDescent="0.25">
      <c r="A66" s="20" t="s">
        <v>79</v>
      </c>
      <c r="B66" s="22"/>
      <c r="C66" s="22"/>
      <c r="D66" s="24">
        <f>D20-D64</f>
        <v>39</v>
      </c>
      <c r="E66" s="24">
        <f t="shared" ref="E66:G66" si="2">E20-E64</f>
        <v>1454</v>
      </c>
      <c r="F66" s="24">
        <f t="shared" si="2"/>
        <v>-220.08000000000175</v>
      </c>
      <c r="G66" s="24">
        <f t="shared" si="2"/>
        <v>2769.2699999999968</v>
      </c>
      <c r="H66" s="22"/>
    </row>
    <row r="67" spans="1:8" x14ac:dyDescent="0.25">
      <c r="E67" s="3"/>
      <c r="F67" s="3"/>
    </row>
    <row r="68" spans="1:8" x14ac:dyDescent="0.25">
      <c r="E68" s="3"/>
      <c r="F68" s="3"/>
    </row>
    <row r="69" spans="1:8" x14ac:dyDescent="0.25">
      <c r="E69" s="3"/>
      <c r="F69" s="3"/>
    </row>
    <row r="70" spans="1:8" x14ac:dyDescent="0.25">
      <c r="E70" s="3"/>
      <c r="F70" s="3"/>
    </row>
    <row r="71" spans="1:8" x14ac:dyDescent="0.25">
      <c r="E71" s="3"/>
      <c r="F71" s="3"/>
    </row>
    <row r="72" spans="1:8" x14ac:dyDescent="0.25">
      <c r="E72" s="3"/>
      <c r="F72" s="3"/>
    </row>
    <row r="73" spans="1:8" x14ac:dyDescent="0.25">
      <c r="E73" s="3"/>
      <c r="F73" s="3"/>
    </row>
    <row r="74" spans="1:8" x14ac:dyDescent="0.25">
      <c r="E74" s="3"/>
      <c r="F74" s="3"/>
    </row>
    <row r="75" spans="1:8" x14ac:dyDescent="0.25">
      <c r="E75" s="3"/>
      <c r="F75" s="3"/>
    </row>
    <row r="76" spans="1:8" x14ac:dyDescent="0.25">
      <c r="E76" s="3"/>
      <c r="F76" s="3"/>
    </row>
    <row r="77" spans="1:8" x14ac:dyDescent="0.25">
      <c r="E77" s="3"/>
      <c r="F77" s="3"/>
    </row>
    <row r="78" spans="1:8" x14ac:dyDescent="0.25">
      <c r="E78" s="3"/>
      <c r="F78" s="3"/>
    </row>
    <row r="79" spans="1:8" x14ac:dyDescent="0.25">
      <c r="E79" s="3"/>
      <c r="F79" s="3"/>
    </row>
    <row r="80" spans="1:8" x14ac:dyDescent="0.25">
      <c r="E80" s="3"/>
      <c r="F80" s="3"/>
    </row>
    <row r="81" spans="5:6" x14ac:dyDescent="0.25">
      <c r="E81" s="3"/>
      <c r="F81" s="3"/>
    </row>
  </sheetData>
  <mergeCells count="14">
    <mergeCell ref="A1:C1"/>
    <mergeCell ref="A2:C2"/>
    <mergeCell ref="A3:C3"/>
    <mergeCell ref="A22:C22"/>
    <mergeCell ref="A64:C64"/>
    <mergeCell ref="B24:C24"/>
    <mergeCell ref="B49:C49"/>
    <mergeCell ref="A4:C4"/>
    <mergeCell ref="B10:C10"/>
    <mergeCell ref="B6:C6"/>
    <mergeCell ref="A20:C20"/>
    <mergeCell ref="B44:C44"/>
    <mergeCell ref="B45:C45"/>
    <mergeCell ref="B61:C61"/>
  </mergeCells>
  <pageMargins left="0.5" right="0" top="0.75" bottom="0.75" header="0.3" footer="0.3"/>
  <pageSetup scale="67" fitToHeight="0" orientation="landscape" r:id="rId1"/>
  <ignoredErrors>
    <ignoredError sqref="D61:G61 D62 F44:G44" emptyCellReference="1"/>
  </ignoredErrors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16BC3-5C39-402E-AA67-3A7D3CE4BF71}">
  <sheetPr>
    <pageSetUpPr fitToPage="1"/>
  </sheetPr>
  <dimension ref="A1:AD44"/>
  <sheetViews>
    <sheetView tabSelected="1" view="pageLayout" zoomScaleNormal="100" workbookViewId="0">
      <selection activeCell="A38" sqref="A38:XFD38"/>
    </sheetView>
  </sheetViews>
  <sheetFormatPr defaultRowHeight="15.75" x14ac:dyDescent="0.25"/>
  <cols>
    <col min="1" max="1" width="32.5" style="22" customWidth="1"/>
    <col min="2" max="5" width="10.125" style="22" bestFit="1" customWidth="1"/>
    <col min="6" max="6" width="8.625" style="22" bestFit="1" customWidth="1"/>
    <col min="7" max="7" width="10.125" style="22" bestFit="1" customWidth="1"/>
    <col min="8" max="8" width="8.625" style="22" bestFit="1" customWidth="1"/>
    <col min="9" max="9" width="9" style="22" customWidth="1"/>
    <col min="10" max="10" width="11.75" style="22" bestFit="1" customWidth="1"/>
    <col min="11" max="11" width="11.75" style="22" customWidth="1"/>
    <col min="12" max="12" width="15" style="60" bestFit="1" customWidth="1"/>
    <col min="13" max="13" width="11.75" style="22" bestFit="1" customWidth="1"/>
    <col min="14" max="16384" width="9" style="22"/>
  </cols>
  <sheetData>
    <row r="1" spans="1:13" x14ac:dyDescent="0.25">
      <c r="A1" s="45" t="s">
        <v>110</v>
      </c>
      <c r="B1" s="46"/>
      <c r="C1" s="47"/>
      <c r="D1" s="46"/>
      <c r="E1" s="46"/>
      <c r="F1" s="46"/>
      <c r="G1" s="46"/>
      <c r="H1" s="46"/>
      <c r="I1" s="46"/>
      <c r="J1" s="46"/>
      <c r="K1" s="46"/>
      <c r="L1" s="48"/>
      <c r="M1" s="48"/>
    </row>
    <row r="2" spans="1:13" x14ac:dyDescent="0.25">
      <c r="A2" s="46"/>
      <c r="B2" s="46"/>
      <c r="C2" s="47"/>
      <c r="D2" s="46"/>
      <c r="E2" s="46"/>
      <c r="F2" s="46"/>
      <c r="G2" s="46"/>
      <c r="H2" s="46"/>
      <c r="I2" s="46"/>
      <c r="J2" s="46"/>
      <c r="K2" s="46"/>
      <c r="L2" s="48"/>
      <c r="M2" s="48"/>
    </row>
    <row r="3" spans="1:13" x14ac:dyDescent="0.25">
      <c r="A3" s="45" t="s">
        <v>60</v>
      </c>
      <c r="B3" s="49" t="s">
        <v>81</v>
      </c>
      <c r="C3" s="49" t="s">
        <v>82</v>
      </c>
      <c r="D3" s="49" t="s">
        <v>83</v>
      </c>
      <c r="E3" s="49" t="s">
        <v>95</v>
      </c>
      <c r="F3" s="49" t="s">
        <v>98</v>
      </c>
      <c r="G3" s="49" t="s">
        <v>100</v>
      </c>
      <c r="H3" s="49" t="s">
        <v>101</v>
      </c>
      <c r="I3" s="49" t="s">
        <v>102</v>
      </c>
      <c r="J3" s="49" t="s">
        <v>103</v>
      </c>
      <c r="K3" s="49" t="s">
        <v>105</v>
      </c>
      <c r="L3" s="50" t="s">
        <v>43</v>
      </c>
      <c r="M3" s="50" t="s">
        <v>94</v>
      </c>
    </row>
    <row r="4" spans="1:13" x14ac:dyDescent="0.25">
      <c r="A4" s="46" t="s">
        <v>84</v>
      </c>
      <c r="B4" s="51">
        <v>3000</v>
      </c>
      <c r="C4" s="52">
        <v>1250</v>
      </c>
      <c r="D4" s="51">
        <v>1250</v>
      </c>
      <c r="E4" s="51">
        <v>1000</v>
      </c>
      <c r="F4" s="51"/>
      <c r="G4" s="51">
        <v>2600</v>
      </c>
      <c r="H4" s="51"/>
      <c r="I4" s="51"/>
      <c r="J4" s="51"/>
      <c r="K4" s="51">
        <v>1000</v>
      </c>
      <c r="L4" s="53">
        <f t="shared" ref="L4:L9" si="0">SUM(B4:K4)</f>
        <v>10100</v>
      </c>
      <c r="M4" s="53">
        <v>10450</v>
      </c>
    </row>
    <row r="5" spans="1:13" x14ac:dyDescent="0.25">
      <c r="A5" s="46" t="s">
        <v>3</v>
      </c>
      <c r="B5" s="51">
        <v>800</v>
      </c>
      <c r="C5" s="52">
        <v>1700</v>
      </c>
      <c r="D5" s="51">
        <v>950</v>
      </c>
      <c r="E5" s="51"/>
      <c r="F5" s="51"/>
      <c r="G5" s="51">
        <v>350</v>
      </c>
      <c r="H5" s="51"/>
      <c r="I5" s="51"/>
      <c r="J5" s="51"/>
      <c r="K5" s="51"/>
      <c r="L5" s="53">
        <f t="shared" si="0"/>
        <v>3800</v>
      </c>
      <c r="M5" s="53">
        <v>2200</v>
      </c>
    </row>
    <row r="6" spans="1:13" x14ac:dyDescent="0.25">
      <c r="A6" s="46" t="s">
        <v>2</v>
      </c>
      <c r="B6" s="51">
        <v>275</v>
      </c>
      <c r="C6" s="52"/>
      <c r="D6" s="51"/>
      <c r="E6" s="51">
        <v>150</v>
      </c>
      <c r="F6" s="51"/>
      <c r="G6" s="51">
        <v>225</v>
      </c>
      <c r="H6" s="51"/>
      <c r="I6" s="51"/>
      <c r="J6" s="51"/>
      <c r="K6" s="51"/>
      <c r="L6" s="53">
        <f t="shared" si="0"/>
        <v>650</v>
      </c>
      <c r="M6" s="53">
        <v>450</v>
      </c>
    </row>
    <row r="7" spans="1:13" x14ac:dyDescent="0.25">
      <c r="A7" s="46" t="s">
        <v>89</v>
      </c>
      <c r="B7" s="51"/>
      <c r="C7" s="52">
        <v>1519.93</v>
      </c>
      <c r="D7" s="51">
        <v>2338.71</v>
      </c>
      <c r="E7" s="51"/>
      <c r="F7" s="51"/>
      <c r="G7" s="51">
        <v>120</v>
      </c>
      <c r="H7" s="51"/>
      <c r="I7" s="51"/>
      <c r="J7" s="51"/>
      <c r="K7" s="51">
        <v>140</v>
      </c>
      <c r="L7" s="53">
        <f t="shared" si="0"/>
        <v>4118.6400000000003</v>
      </c>
      <c r="M7" s="53">
        <v>100</v>
      </c>
    </row>
    <row r="8" spans="1:13" x14ac:dyDescent="0.25">
      <c r="A8" s="46" t="s">
        <v>85</v>
      </c>
      <c r="B8" s="51">
        <v>3.8</v>
      </c>
      <c r="C8" s="47">
        <v>3.53</v>
      </c>
      <c r="D8" s="51">
        <v>5.82</v>
      </c>
      <c r="E8" s="51">
        <v>7.86</v>
      </c>
      <c r="F8" s="51">
        <v>5.25</v>
      </c>
      <c r="G8" s="51">
        <v>4.38</v>
      </c>
      <c r="H8" s="51">
        <v>4.3</v>
      </c>
      <c r="I8" s="51">
        <v>4.16</v>
      </c>
      <c r="J8" s="51">
        <v>3.7</v>
      </c>
      <c r="K8" s="51"/>
      <c r="L8" s="53">
        <f t="shared" si="0"/>
        <v>42.8</v>
      </c>
      <c r="M8" s="53">
        <v>45</v>
      </c>
    </row>
    <row r="9" spans="1:13" x14ac:dyDescent="0.25">
      <c r="A9" s="46" t="s">
        <v>86</v>
      </c>
      <c r="B9" s="51"/>
      <c r="C9" s="47"/>
      <c r="D9" s="51"/>
      <c r="E9" s="51"/>
      <c r="F9" s="51"/>
      <c r="G9" s="51"/>
      <c r="H9" s="51"/>
      <c r="I9" s="51"/>
      <c r="J9" s="51"/>
      <c r="K9" s="51">
        <v>2000</v>
      </c>
      <c r="L9" s="53">
        <f t="shared" si="0"/>
        <v>2000</v>
      </c>
      <c r="M9" s="53">
        <v>6500</v>
      </c>
    </row>
    <row r="10" spans="1:13" s="61" customFormat="1" x14ac:dyDescent="0.25">
      <c r="A10" s="46"/>
      <c r="B10" s="51"/>
      <c r="C10" s="47"/>
      <c r="D10" s="51"/>
      <c r="E10" s="51"/>
      <c r="F10" s="51"/>
      <c r="G10" s="51"/>
      <c r="H10" s="51"/>
      <c r="I10" s="51"/>
      <c r="J10" s="51"/>
      <c r="K10" s="51"/>
      <c r="L10" s="53"/>
      <c r="M10" s="53"/>
    </row>
    <row r="11" spans="1:13" x14ac:dyDescent="0.25">
      <c r="A11" s="46" t="s">
        <v>87</v>
      </c>
      <c r="B11" s="51">
        <f t="shared" ref="B11:G11" si="1">SUM(B4:B9)</f>
        <v>4078.8</v>
      </c>
      <c r="C11" s="52">
        <f t="shared" si="1"/>
        <v>4473.46</v>
      </c>
      <c r="D11" s="51">
        <f t="shared" si="1"/>
        <v>4544.53</v>
      </c>
      <c r="E11" s="51">
        <f t="shared" si="1"/>
        <v>1157.8599999999999</v>
      </c>
      <c r="F11" s="51">
        <f t="shared" si="1"/>
        <v>5.25</v>
      </c>
      <c r="G11" s="51">
        <f t="shared" si="1"/>
        <v>3299.38</v>
      </c>
      <c r="H11" s="51">
        <f>SUM(H4:H9)</f>
        <v>4.3</v>
      </c>
      <c r="I11" s="51">
        <f>SUM(I4:I9)</f>
        <v>4.16</v>
      </c>
      <c r="J11" s="51">
        <f>SUM(J4:J9)</f>
        <v>3.7</v>
      </c>
      <c r="K11" s="51">
        <f>SUM(K4:K9)</f>
        <v>3140</v>
      </c>
      <c r="L11" s="48"/>
      <c r="M11" s="48"/>
    </row>
    <row r="12" spans="1:13" x14ac:dyDescent="0.25">
      <c r="A12" s="45" t="s">
        <v>96</v>
      </c>
      <c r="B12" s="54"/>
      <c r="C12" s="55"/>
      <c r="D12" s="54"/>
      <c r="E12" s="54"/>
      <c r="F12" s="54"/>
      <c r="G12" s="54"/>
      <c r="H12" s="54"/>
      <c r="I12" s="54"/>
      <c r="J12" s="54"/>
      <c r="K12" s="54"/>
      <c r="L12" s="53">
        <f>SUM(L4:L11)</f>
        <v>20711.439999999999</v>
      </c>
      <c r="M12" s="56">
        <f>SUM(M4:M11)</f>
        <v>19745</v>
      </c>
    </row>
    <row r="13" spans="1:13" x14ac:dyDescent="0.25">
      <c r="A13" s="46"/>
      <c r="B13" s="46"/>
      <c r="C13" s="47"/>
      <c r="D13" s="46"/>
      <c r="E13" s="46"/>
      <c r="F13" s="46"/>
      <c r="G13" s="46"/>
      <c r="H13" s="46"/>
      <c r="I13" s="46"/>
      <c r="J13" s="46"/>
      <c r="K13" s="46"/>
      <c r="L13" s="48"/>
      <c r="M13" s="48"/>
    </row>
    <row r="14" spans="1:13" x14ac:dyDescent="0.25">
      <c r="A14" s="45" t="s">
        <v>109</v>
      </c>
      <c r="B14" s="49" t="s">
        <v>81</v>
      </c>
      <c r="C14" s="49" t="s">
        <v>82</v>
      </c>
      <c r="D14" s="49" t="s">
        <v>83</v>
      </c>
      <c r="E14" s="49" t="s">
        <v>95</v>
      </c>
      <c r="F14" s="49" t="s">
        <v>98</v>
      </c>
      <c r="G14" s="49" t="s">
        <v>100</v>
      </c>
      <c r="H14" s="49" t="s">
        <v>101</v>
      </c>
      <c r="I14" s="49" t="s">
        <v>102</v>
      </c>
      <c r="J14" s="49" t="s">
        <v>103</v>
      </c>
      <c r="K14" s="49" t="s">
        <v>105</v>
      </c>
      <c r="L14" s="50" t="s">
        <v>51</v>
      </c>
      <c r="M14" s="50" t="s">
        <v>94</v>
      </c>
    </row>
    <row r="15" spans="1:13" x14ac:dyDescent="0.25">
      <c r="A15" s="46" t="s">
        <v>33</v>
      </c>
      <c r="B15" s="52">
        <v>850</v>
      </c>
      <c r="C15" s="48"/>
      <c r="D15" s="57">
        <v>525</v>
      </c>
      <c r="E15" s="57">
        <v>500</v>
      </c>
      <c r="F15" s="57"/>
      <c r="G15" s="57">
        <v>1478.5</v>
      </c>
      <c r="H15" s="57"/>
      <c r="I15" s="57"/>
      <c r="J15" s="57"/>
      <c r="K15" s="57">
        <v>360</v>
      </c>
      <c r="L15" s="53">
        <f>SUM(B15:G15)</f>
        <v>3353.5</v>
      </c>
      <c r="M15" s="53">
        <v>6000</v>
      </c>
    </row>
    <row r="16" spans="1:13" x14ac:dyDescent="0.25">
      <c r="A16" s="46" t="s">
        <v>9</v>
      </c>
      <c r="B16" s="51">
        <v>407.4</v>
      </c>
      <c r="C16" s="47"/>
      <c r="D16" s="48"/>
      <c r="E16" s="57">
        <v>320</v>
      </c>
      <c r="F16" s="48"/>
      <c r="G16" s="48"/>
      <c r="H16" s="57">
        <v>485</v>
      </c>
      <c r="I16" s="57"/>
      <c r="J16" s="57"/>
      <c r="K16" s="57"/>
      <c r="L16" s="53">
        <f>SUM(B16:H16)</f>
        <v>1212.4000000000001</v>
      </c>
      <c r="M16" s="53">
        <v>1180</v>
      </c>
    </row>
    <row r="17" spans="1:13" x14ac:dyDescent="0.25">
      <c r="A17" s="46" t="s">
        <v>12</v>
      </c>
      <c r="B17" s="46"/>
      <c r="C17" s="47"/>
      <c r="D17" s="51"/>
      <c r="E17" s="51"/>
      <c r="F17" s="51">
        <v>33</v>
      </c>
      <c r="G17" s="51"/>
      <c r="H17" s="51"/>
      <c r="I17" s="51"/>
      <c r="J17" s="51"/>
      <c r="K17" s="51"/>
      <c r="L17" s="53">
        <f>SUM(B17:F17)</f>
        <v>33</v>
      </c>
      <c r="M17" s="53">
        <v>10</v>
      </c>
    </row>
    <row r="18" spans="1:13" x14ac:dyDescent="0.25">
      <c r="A18" s="46" t="s">
        <v>93</v>
      </c>
      <c r="B18" s="46"/>
      <c r="C18" s="47">
        <v>328.11</v>
      </c>
      <c r="D18" s="51">
        <v>5.28</v>
      </c>
      <c r="E18" s="51"/>
      <c r="F18" s="51"/>
      <c r="G18" s="51"/>
      <c r="H18" s="51"/>
      <c r="I18" s="51"/>
      <c r="J18" s="51">
        <v>101.39</v>
      </c>
      <c r="K18" s="51"/>
      <c r="L18" s="58">
        <f>SUM(B18:K18)</f>
        <v>434.78</v>
      </c>
      <c r="M18" s="53">
        <v>400</v>
      </c>
    </row>
    <row r="19" spans="1:13" x14ac:dyDescent="0.25">
      <c r="A19" s="46" t="s">
        <v>24</v>
      </c>
      <c r="B19" s="51"/>
      <c r="C19" s="52"/>
      <c r="D19" s="51"/>
      <c r="E19" s="51"/>
      <c r="F19" s="51"/>
      <c r="G19" s="51"/>
      <c r="H19" s="51"/>
      <c r="I19" s="51"/>
      <c r="J19" s="51"/>
      <c r="K19" s="51"/>
      <c r="L19" s="53">
        <v>0</v>
      </c>
      <c r="M19" s="53">
        <v>4</v>
      </c>
    </row>
    <row r="20" spans="1:13" x14ac:dyDescent="0.25">
      <c r="A20" s="46" t="s">
        <v>88</v>
      </c>
      <c r="B20" s="51"/>
      <c r="C20" s="52"/>
      <c r="D20" s="51"/>
      <c r="E20" s="51">
        <v>81.93</v>
      </c>
      <c r="F20" s="51"/>
      <c r="G20" s="48"/>
      <c r="H20" s="51">
        <v>87.63</v>
      </c>
      <c r="I20" s="51"/>
      <c r="J20" s="51"/>
      <c r="K20" s="51"/>
      <c r="L20" s="53">
        <f>SUM(B20:H20)</f>
        <v>169.56</v>
      </c>
      <c r="M20" s="56">
        <v>336</v>
      </c>
    </row>
    <row r="21" spans="1:13" x14ac:dyDescent="0.25">
      <c r="A21" s="46" t="s">
        <v>11</v>
      </c>
      <c r="B21" s="51"/>
      <c r="C21" s="52"/>
      <c r="D21" s="51">
        <v>1000</v>
      </c>
      <c r="E21" s="51"/>
      <c r="F21" s="51"/>
      <c r="G21" s="51"/>
      <c r="H21" s="51"/>
      <c r="I21" s="51"/>
      <c r="J21" s="51"/>
      <c r="K21" s="51"/>
      <c r="L21" s="53">
        <f>SUM(B21:E21)</f>
        <v>1000</v>
      </c>
      <c r="M21" s="53">
        <v>1080</v>
      </c>
    </row>
    <row r="22" spans="1:13" x14ac:dyDescent="0.25">
      <c r="A22" s="46" t="s">
        <v>13</v>
      </c>
      <c r="B22" s="51"/>
      <c r="C22" s="52"/>
      <c r="D22" s="51"/>
      <c r="E22" s="51"/>
      <c r="F22" s="51"/>
      <c r="G22" s="51"/>
      <c r="H22" s="51"/>
      <c r="I22" s="51"/>
      <c r="J22" s="51"/>
      <c r="K22" s="51"/>
      <c r="L22" s="57"/>
      <c r="M22" s="53">
        <v>1023</v>
      </c>
    </row>
    <row r="23" spans="1:13" x14ac:dyDescent="0.25">
      <c r="A23" s="46" t="s">
        <v>26</v>
      </c>
      <c r="B23" s="51"/>
      <c r="C23" s="52"/>
      <c r="D23" s="51"/>
      <c r="E23" s="48"/>
      <c r="F23" s="51">
        <v>130</v>
      </c>
      <c r="G23" s="51"/>
      <c r="H23" s="51"/>
      <c r="I23" s="51"/>
      <c r="J23" s="51"/>
      <c r="K23" s="51"/>
      <c r="L23" s="53">
        <f>SUM(B23:F23)</f>
        <v>130</v>
      </c>
      <c r="M23" s="53">
        <v>104</v>
      </c>
    </row>
    <row r="24" spans="1:13" x14ac:dyDescent="0.25">
      <c r="A24" s="46" t="s">
        <v>99</v>
      </c>
      <c r="B24" s="51"/>
      <c r="C24" s="52"/>
      <c r="D24" s="51"/>
      <c r="E24" s="48"/>
      <c r="F24" s="51">
        <v>99</v>
      </c>
      <c r="G24" s="51"/>
      <c r="H24" s="51"/>
      <c r="I24" s="51"/>
      <c r="J24" s="51"/>
      <c r="K24" s="51"/>
      <c r="L24" s="53">
        <f>SUM(B24:F24)</f>
        <v>99</v>
      </c>
      <c r="M24" s="53">
        <v>0</v>
      </c>
    </row>
    <row r="25" spans="1:13" x14ac:dyDescent="0.25">
      <c r="A25" s="46" t="s">
        <v>14</v>
      </c>
      <c r="B25" s="51"/>
      <c r="C25" s="52"/>
      <c r="D25" s="51"/>
      <c r="E25" s="51"/>
      <c r="F25" s="51"/>
      <c r="G25" s="51">
        <v>1011.85</v>
      </c>
      <c r="H25" s="51"/>
      <c r="I25" s="51"/>
      <c r="J25" s="51"/>
      <c r="K25" s="71">
        <v>1112.28</v>
      </c>
      <c r="L25" s="53">
        <f>SUM(B25:K25)</f>
        <v>2124.13</v>
      </c>
      <c r="M25" s="53">
        <v>1750</v>
      </c>
    </row>
    <row r="26" spans="1:13" x14ac:dyDescent="0.25">
      <c r="A26" s="46" t="s">
        <v>18</v>
      </c>
      <c r="B26" s="51">
        <v>442.43</v>
      </c>
      <c r="C26" s="52"/>
      <c r="D26" s="51"/>
      <c r="E26" s="51"/>
      <c r="F26" s="51"/>
      <c r="G26" s="51">
        <v>153.83000000000001</v>
      </c>
      <c r="H26" s="51"/>
      <c r="I26" s="51"/>
      <c r="J26" s="51"/>
      <c r="K26" s="51"/>
      <c r="L26" s="53">
        <f>SUM(B26:G26)</f>
        <v>596.26</v>
      </c>
      <c r="M26" s="53">
        <v>100</v>
      </c>
    </row>
    <row r="27" spans="1:13" x14ac:dyDescent="0.25">
      <c r="A27" s="46" t="s">
        <v>31</v>
      </c>
      <c r="B27" s="51"/>
      <c r="C27" s="52"/>
      <c r="D27" s="48"/>
      <c r="E27" s="51">
        <v>163</v>
      </c>
      <c r="F27" s="48"/>
      <c r="G27" s="51"/>
      <c r="H27" s="51"/>
      <c r="I27" s="51"/>
      <c r="J27" s="51"/>
      <c r="K27" s="51"/>
      <c r="L27" s="53">
        <f>SUM(B27:G27)</f>
        <v>163</v>
      </c>
      <c r="M27" s="53">
        <v>134</v>
      </c>
    </row>
    <row r="28" spans="1:13" x14ac:dyDescent="0.25">
      <c r="A28" s="46" t="s">
        <v>56</v>
      </c>
      <c r="B28" s="51"/>
      <c r="C28" s="52"/>
      <c r="D28" s="51"/>
      <c r="E28" s="51"/>
      <c r="F28" s="51"/>
      <c r="H28" s="51"/>
      <c r="I28" s="51"/>
      <c r="K28" s="51"/>
      <c r="L28" s="53"/>
      <c r="M28" s="53">
        <v>1000</v>
      </c>
    </row>
    <row r="29" spans="1:13" x14ac:dyDescent="0.25">
      <c r="A29" s="46"/>
      <c r="B29" s="51"/>
      <c r="C29" s="52"/>
      <c r="D29" s="51"/>
      <c r="E29" s="51"/>
      <c r="F29" s="51"/>
      <c r="G29" s="51"/>
      <c r="H29" s="51"/>
      <c r="I29" s="51"/>
      <c r="J29" s="51"/>
      <c r="K29" s="51"/>
      <c r="L29" s="53"/>
      <c r="M29" s="53"/>
    </row>
    <row r="30" spans="1:13" x14ac:dyDescent="0.25">
      <c r="A30" s="45" t="s">
        <v>108</v>
      </c>
      <c r="B30" s="51"/>
      <c r="C30" s="52"/>
      <c r="D30" s="51"/>
      <c r="E30" s="51"/>
      <c r="F30" s="51"/>
      <c r="G30" s="51"/>
      <c r="H30" s="51"/>
      <c r="I30" s="51"/>
      <c r="J30" s="51"/>
      <c r="K30" s="51"/>
      <c r="L30" s="53"/>
      <c r="M30" s="53"/>
    </row>
    <row r="31" spans="1:13" x14ac:dyDescent="0.25">
      <c r="A31" s="46" t="s">
        <v>106</v>
      </c>
      <c r="B31" s="51"/>
      <c r="C31" s="52"/>
      <c r="D31" s="51"/>
      <c r="E31" s="51"/>
      <c r="F31" s="51"/>
      <c r="G31" s="51">
        <v>1800</v>
      </c>
      <c r="H31" s="51"/>
      <c r="I31" s="51"/>
      <c r="J31" s="51"/>
      <c r="K31" s="71"/>
      <c r="L31" s="53">
        <f>SUM(B31:G31)</f>
        <v>1800</v>
      </c>
      <c r="M31" s="53">
        <v>1500</v>
      </c>
    </row>
    <row r="32" spans="1:13" x14ac:dyDescent="0.25">
      <c r="A32" s="46" t="s">
        <v>107</v>
      </c>
      <c r="B32" s="51"/>
      <c r="C32" s="52"/>
      <c r="D32" s="51"/>
      <c r="E32" s="51"/>
      <c r="F32" s="51"/>
      <c r="G32" s="51"/>
      <c r="H32" s="51"/>
      <c r="I32" s="51"/>
      <c r="J32" s="51">
        <v>648</v>
      </c>
      <c r="K32" s="51"/>
      <c r="L32" s="53">
        <f>SUM(B32:K32)</f>
        <v>648</v>
      </c>
      <c r="M32" s="53">
        <v>700</v>
      </c>
    </row>
    <row r="33" spans="1:30" s="48" customFormat="1" x14ac:dyDescent="0.25">
      <c r="A33" s="48" t="s">
        <v>56</v>
      </c>
      <c r="G33" s="51">
        <v>10.91</v>
      </c>
      <c r="J33" s="51">
        <v>10.91</v>
      </c>
      <c r="L33" s="58">
        <f>SUM(B33:K33)</f>
        <v>21.82</v>
      </c>
      <c r="M33" s="53">
        <v>0</v>
      </c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</row>
    <row r="34" spans="1:30" s="60" customFormat="1" x14ac:dyDescent="0.25">
      <c r="A34" s="69" t="s">
        <v>111</v>
      </c>
      <c r="B34" s="69"/>
      <c r="C34" s="69"/>
      <c r="D34" s="69"/>
      <c r="E34" s="69"/>
      <c r="F34" s="69"/>
      <c r="G34" s="62"/>
      <c r="H34" s="69"/>
      <c r="I34" s="69"/>
      <c r="J34" s="62">
        <v>3314.6</v>
      </c>
      <c r="K34" s="69"/>
      <c r="L34" s="68">
        <f>SUM(B34:K34)</f>
        <v>3314.6</v>
      </c>
      <c r="M34" s="53">
        <v>2600</v>
      </c>
    </row>
    <row r="35" spans="1:30" s="60" customFormat="1" x14ac:dyDescent="0.25">
      <c r="A35" s="69" t="s">
        <v>112</v>
      </c>
      <c r="B35" s="69"/>
      <c r="C35" s="69"/>
      <c r="D35" s="69"/>
      <c r="E35" s="69"/>
      <c r="F35" s="69"/>
      <c r="G35" s="62"/>
      <c r="H35" s="69"/>
      <c r="I35" s="69"/>
      <c r="J35" s="62"/>
      <c r="K35" s="72"/>
      <c r="L35" s="69"/>
      <c r="M35" s="53">
        <v>120</v>
      </c>
    </row>
    <row r="36" spans="1:30" s="48" customFormat="1" x14ac:dyDescent="0.25">
      <c r="G36" s="51"/>
      <c r="H36" s="51"/>
      <c r="I36" s="51"/>
      <c r="J36" s="51"/>
      <c r="K36" s="51"/>
      <c r="L36" s="57"/>
      <c r="M36" s="57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</row>
    <row r="37" spans="1:30" s="60" customFormat="1" x14ac:dyDescent="0.25">
      <c r="A37" s="46" t="s">
        <v>87</v>
      </c>
      <c r="B37" s="51">
        <f t="shared" ref="B37:H37" si="2">SUM(B15:B36)</f>
        <v>1699.8300000000002</v>
      </c>
      <c r="C37" s="52">
        <f t="shared" si="2"/>
        <v>328.11</v>
      </c>
      <c r="D37" s="51">
        <f t="shared" si="2"/>
        <v>1530.28</v>
      </c>
      <c r="E37" s="51">
        <f t="shared" si="2"/>
        <v>1064.93</v>
      </c>
      <c r="F37" s="51">
        <f t="shared" si="2"/>
        <v>262</v>
      </c>
      <c r="G37" s="67">
        <f t="shared" si="2"/>
        <v>4455.09</v>
      </c>
      <c r="H37" s="70">
        <f t="shared" si="2"/>
        <v>572.63</v>
      </c>
      <c r="I37" s="57">
        <v>0</v>
      </c>
      <c r="J37" s="67">
        <f>SUM(J15:J36)</f>
        <v>4074.8999999999996</v>
      </c>
      <c r="K37" s="70">
        <f>SUM(K15:K36)</f>
        <v>1472.28</v>
      </c>
      <c r="L37" s="66"/>
      <c r="M37" s="48"/>
    </row>
    <row r="38" spans="1:30" x14ac:dyDescent="0.25">
      <c r="A38" s="45" t="s">
        <v>97</v>
      </c>
      <c r="B38" s="63"/>
      <c r="C38" s="64"/>
      <c r="D38" s="63"/>
      <c r="E38" s="63"/>
      <c r="F38" s="63"/>
      <c r="G38" s="63"/>
      <c r="H38" s="63"/>
      <c r="I38" s="63"/>
      <c r="J38" s="63"/>
      <c r="K38" s="63"/>
      <c r="L38" s="65">
        <f>SUM(L15:L36)</f>
        <v>15100.05</v>
      </c>
      <c r="M38" s="65">
        <f>SUM(M15:M36)</f>
        <v>18041</v>
      </c>
    </row>
    <row r="39" spans="1:30" x14ac:dyDescent="0.25">
      <c r="A39" s="48"/>
      <c r="B39" s="51"/>
      <c r="C39" s="52"/>
      <c r="D39" s="51"/>
      <c r="E39" s="51"/>
      <c r="F39" s="51"/>
      <c r="G39" s="51"/>
      <c r="H39" s="51"/>
      <c r="I39" s="51"/>
      <c r="J39" s="51"/>
      <c r="K39" s="51"/>
      <c r="L39" s="57"/>
      <c r="M39" s="48"/>
    </row>
    <row r="40" spans="1:30" x14ac:dyDescent="0.25">
      <c r="A40" s="58" t="s">
        <v>90</v>
      </c>
      <c r="B40" s="57">
        <v>2500</v>
      </c>
      <c r="C40" s="48"/>
      <c r="D40" s="57"/>
      <c r="E40" s="57">
        <v>4000</v>
      </c>
      <c r="F40" s="57"/>
      <c r="G40" s="57">
        <v>2500</v>
      </c>
      <c r="H40" s="57"/>
      <c r="I40" s="57"/>
      <c r="J40" s="57">
        <v>5000</v>
      </c>
      <c r="K40" s="57"/>
      <c r="L40" s="48"/>
      <c r="M40" s="48"/>
    </row>
    <row r="41" spans="1:30" x14ac:dyDescent="0.25">
      <c r="A41" s="48"/>
      <c r="B41" s="48"/>
      <c r="C41" s="48"/>
      <c r="D41" s="57"/>
      <c r="E41" s="57"/>
      <c r="F41" s="57"/>
      <c r="G41" s="57"/>
      <c r="H41" s="57"/>
      <c r="I41" s="57"/>
      <c r="J41" s="57"/>
      <c r="K41" s="57"/>
      <c r="L41" s="48"/>
      <c r="M41" s="48"/>
    </row>
    <row r="42" spans="1:30" x14ac:dyDescent="0.25">
      <c r="A42" s="58" t="s">
        <v>91</v>
      </c>
      <c r="B42" s="48"/>
      <c r="C42" s="48"/>
      <c r="D42" s="48"/>
      <c r="E42" s="57"/>
      <c r="F42" s="57"/>
      <c r="G42" s="57"/>
      <c r="H42" s="57"/>
      <c r="I42" s="57"/>
      <c r="J42" s="52"/>
      <c r="K42" s="55">
        <v>44022.15</v>
      </c>
      <c r="L42" s="48"/>
      <c r="M42" s="48"/>
    </row>
    <row r="43" spans="1:30" x14ac:dyDescent="0.25">
      <c r="A43" s="58" t="s">
        <v>92</v>
      </c>
      <c r="B43" s="48"/>
      <c r="C43" s="48"/>
      <c r="D43" s="48"/>
      <c r="E43" s="48"/>
      <c r="F43" s="57"/>
      <c r="G43" s="57"/>
      <c r="H43" s="57"/>
      <c r="I43" s="57"/>
      <c r="J43" s="52"/>
      <c r="K43" s="55">
        <v>4958.8500000000004</v>
      </c>
      <c r="L43" s="48"/>
      <c r="M43" s="48"/>
    </row>
    <row r="44" spans="1:30" x14ac:dyDescent="0.25">
      <c r="D44" s="59"/>
      <c r="E44" s="59"/>
      <c r="F44" s="59"/>
      <c r="G44" s="59"/>
      <c r="H44" s="59"/>
      <c r="I44" s="59"/>
      <c r="J44" s="59"/>
      <c r="K44" s="59"/>
    </row>
  </sheetData>
  <pageMargins left="0.7" right="0.7" top="0.75" bottom="0.4" header="0.3" footer="0.3"/>
  <pageSetup scale="71" fitToHeight="0" orientation="landscape" horizontalDpi="1200" verticalDpi="1200" r:id="rId1"/>
  <headerFooter>
    <oddHeader>&amp;C&amp;"-,Bold"October 2018 Financials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Budget</vt:lpstr>
      <vt:lpstr>Monthly Income &amp; Expenses</vt:lpstr>
    </vt:vector>
  </TitlesOfParts>
  <Company>Key Words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Kennedy</dc:creator>
  <cp:lastModifiedBy>Kristin Lahurd</cp:lastModifiedBy>
  <cp:lastPrinted>2018-10-16T19:56:42Z</cp:lastPrinted>
  <dcterms:created xsi:type="dcterms:W3CDTF">2016-11-14T14:22:27Z</dcterms:created>
  <dcterms:modified xsi:type="dcterms:W3CDTF">2018-10-16T21:21:27Z</dcterms:modified>
</cp:coreProperties>
</file>